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0" windowWidth="9720" windowHeight="3360" tabRatio="875" activeTab="3"/>
  </bookViews>
  <sheets>
    <sheet name="1 доходы" sheetId="1" r:id="rId1"/>
    <sheet name="2 источники" sheetId="2" r:id="rId2"/>
    <sheet name="3 Разд Подр" sheetId="3" r:id="rId3"/>
    <sheet name="4 ведомств" sheetId="4" r:id="rId4"/>
    <sheet name="5 прогр" sheetId="5" r:id="rId5"/>
    <sheet name="6 инвест" sheetId="6" r:id="rId6"/>
    <sheet name="9 ДорФ" sheetId="7" r:id="rId7"/>
  </sheets>
  <externalReferences>
    <externalReference r:id="rId10"/>
  </externalReferences>
  <definedNames>
    <definedName name="_xlfn.IFERROR" hidden="1">#NAME?</definedName>
    <definedName name="Date">#REF!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<sst xmlns="http://schemas.openxmlformats.org/spreadsheetml/2006/main" count="2953" uniqueCount="435">
  <si>
    <t>941</t>
  </si>
  <si>
    <t>Администрация муниципального образования - сельское поселение "село Ивашка"</t>
  </si>
  <si>
    <t>Наименование показателя</t>
  </si>
  <si>
    <t>Раздел</t>
  </si>
  <si>
    <t>Подраздел</t>
  </si>
  <si>
    <t>Годовой объем ассигнований</t>
  </si>
  <si>
    <t>1</t>
  </si>
  <si>
    <t>01</t>
  </si>
  <si>
    <t>03</t>
  </si>
  <si>
    <t>04</t>
  </si>
  <si>
    <t>Другие общегосударственные вопросы</t>
  </si>
  <si>
    <t>2</t>
  </si>
  <si>
    <t>02</t>
  </si>
  <si>
    <t>3</t>
  </si>
  <si>
    <t>10</t>
  </si>
  <si>
    <t>5</t>
  </si>
  <si>
    <t>05</t>
  </si>
  <si>
    <t>Жилищное хозяйство</t>
  </si>
  <si>
    <t>6</t>
  </si>
  <si>
    <t>08</t>
  </si>
  <si>
    <t>Культура</t>
  </si>
  <si>
    <t>7</t>
  </si>
  <si>
    <t>11</t>
  </si>
  <si>
    <t>Целевая статья</t>
  </si>
  <si>
    <t>Вид расходов</t>
  </si>
  <si>
    <t>Резервные фонды</t>
  </si>
  <si>
    <t>Благоустройство</t>
  </si>
  <si>
    <t>Глава муниципального образования</t>
  </si>
  <si>
    <t>4</t>
  </si>
  <si>
    <t>Функционирование высшего должностного лица субъекта Российской Федерации и муниципального образования</t>
  </si>
  <si>
    <t>13</t>
  </si>
  <si>
    <t>Мобилизационная и вневойсковая подготовка</t>
  </si>
  <si>
    <t>Другие вопросы в области физической 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</si>
  <si>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</si>
  <si>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</si>
  <si>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</si>
  <si>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</si>
  <si>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</si>
  <si>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Органы юстиции</t>
  </si>
  <si>
    <t>Другие вопросы в области социальной политики</t>
  </si>
  <si>
    <t>06</t>
  </si>
  <si>
    <t>Другие вопросы в области национальной экономики</t>
  </si>
  <si>
    <t>300</t>
  </si>
  <si>
    <t>Социальное обеспечение и иные выплаты населению</t>
  </si>
  <si>
    <t>12</t>
  </si>
  <si>
    <t>Непрограммные расходы.</t>
  </si>
  <si>
    <t>тыс.рублей</t>
  </si>
  <si>
    <t>№</t>
  </si>
  <si>
    <t>ОБЩЕГОСУДАРСТВЕННЫЕ ВОПРОСЫ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</si>
  <si>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</si>
  <si>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</si>
  <si>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</si>
  <si>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</si>
  <si>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</si>
  <si>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</si>
  <si>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</si>
  <si>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</si>
  <si>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</si>
  <si>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</si>
  <si>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</si>
  <si>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</si>
  <si>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Всего расходов:</t>
  </si>
  <si>
    <t xml:space="preserve"> Резервный фонд местной администрации</t>
  </si>
  <si>
    <t>Захоронение безродных граждан</t>
  </si>
  <si>
    <t>Мероприятия в области спорта и физической культуры</t>
  </si>
  <si>
    <t>Глава</t>
  </si>
  <si>
    <t>расходы за счет субвенции из краевого бюджета</t>
  </si>
  <si>
    <t>Дорожное хозяйство (дорожные фонды)</t>
  </si>
  <si>
    <t>Реализация  мероприятий соответствующей подпрограммы в рамках соответствующей муниципальной программы</t>
  </si>
  <si>
    <t>Другие вопросы в области жилищно-коммунального хозяйства</t>
  </si>
  <si>
    <t>Аппарат администрации</t>
  </si>
  <si>
    <t xml:space="preserve"> Подпрограмма "Энергосбережение и повышение энергетической эффективности в с. Ивашка"</t>
  </si>
  <si>
    <t>Коммунальное хозяйство</t>
  </si>
  <si>
    <t>Доплаты к пенсиям лицам, замещавшим муниципальные должности</t>
  </si>
  <si>
    <t>Всего</t>
  </si>
  <si>
    <t xml:space="preserve">к Решению Совета депутатов СП "село Ивашка" </t>
  </si>
  <si>
    <t>Приложение 3</t>
  </si>
  <si>
    <t>Приложение 5</t>
  </si>
  <si>
    <t>Приложение 6</t>
  </si>
  <si>
    <t>Приложение 7</t>
  </si>
  <si>
    <t xml:space="preserve"> Подпрограмма "Капитальный ремонт многоквартирных домов в с. Ивашка"</t>
  </si>
  <si>
    <t>№ п/п</t>
  </si>
  <si>
    <t xml:space="preserve">Наименование муниципальной программы </t>
  </si>
  <si>
    <t>99 0 00 00000</t>
  </si>
  <si>
    <t>99 0 00 10020</t>
  </si>
  <si>
    <t>99 0 00 10010</t>
  </si>
  <si>
    <t>99 0 00 10040</t>
  </si>
  <si>
    <t>02 0 00 00000</t>
  </si>
  <si>
    <t>Расходы на обеспечение деятельности по хозяйственному обслуживанию</t>
  </si>
  <si>
    <t>99 0 00 10050</t>
  </si>
  <si>
    <t>99 0 00 40080</t>
  </si>
  <si>
    <t>99 0 00 51180</t>
  </si>
  <si>
    <t>99 0 00 59300</t>
  </si>
  <si>
    <t>01 0 00 00000</t>
  </si>
  <si>
    <t>01 3 00 00000</t>
  </si>
  <si>
    <t>01 3 01 00000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</si>
  <si>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</t>
  </si>
  <si>
    <t>01 3 01 09990</t>
  </si>
  <si>
    <t>Основное мероприятие "Проведение мероприятий, направленных на ремонт ветхих и аварийных сетей"</t>
  </si>
  <si>
    <t>01 1 00 00000</t>
  </si>
  <si>
    <t>01 1 01 00000</t>
  </si>
  <si>
    <t>01 1 01 09990</t>
  </si>
  <si>
    <t>05 0 00 00000</t>
  </si>
  <si>
    <t>05 0 01 00000</t>
  </si>
  <si>
    <t>05 0 01 09990</t>
  </si>
  <si>
    <t>05 0 02 00000</t>
  </si>
  <si>
    <t>Основное мероприятие "Функционирование
 консультационного (дистанционного) пункта"</t>
  </si>
  <si>
    <t>05 0 02 09990</t>
  </si>
  <si>
    <t>01 4 00 00000</t>
  </si>
  <si>
    <t>01 4 01 00000</t>
  </si>
  <si>
    <t>Основное мероприятие "Капитальный ремонт многоквартирных домов"</t>
  </si>
  <si>
    <t>01 4 01 09990</t>
  </si>
  <si>
    <t>99 0 00 10060</t>
  </si>
  <si>
    <t>Взносы на капитальный ремонт общего имущества многоквартирных домов</t>
  </si>
  <si>
    <t>04 0 00 00000</t>
  </si>
  <si>
    <t>04 1 00 00000</t>
  </si>
  <si>
    <t>Основное мероприятие "Мероприятия направленные на развитие систем теплоснабжения"</t>
  </si>
  <si>
    <t>04 1 01 00000</t>
  </si>
  <si>
    <t>04 1 01 09990</t>
  </si>
  <si>
    <t>04 1 02 00000</t>
  </si>
  <si>
    <t>Основное мероприятие "Мероприятя направленные на развитие систем водоснабжения"</t>
  </si>
  <si>
    <t>04 1 02 09990</t>
  </si>
  <si>
    <t>01 3 03 00000</t>
  </si>
  <si>
    <t>Основное мероприятие "Ремонт и реконструкция уличных сетей наружного освещения"</t>
  </si>
  <si>
    <t>01 3 03 09990</t>
  </si>
  <si>
    <t>Основное мероприятие "Расходы на оплату уличного освещения"</t>
  </si>
  <si>
    <t>01 3 07 00000</t>
  </si>
  <si>
    <t>01 3 07 09990</t>
  </si>
  <si>
    <t>04 1 03 09990</t>
  </si>
  <si>
    <t>01 2 00 00000</t>
  </si>
  <si>
    <t>99 0 00 10090</t>
  </si>
  <si>
    <t>99 0 00 10100</t>
  </si>
  <si>
    <t>99 0 00 10070</t>
  </si>
  <si>
    <t>99 0 00 10080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</si>
  <si>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</si>
  <si>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</si>
  <si>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</si>
  <si>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</si>
  <si>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</si>
  <si>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 xml:space="preserve"> Подпрограмма "Энергосбережение и повышение энергетической эффективности в с.Ивашка"</t>
  </si>
  <si>
    <t>01 1 02 00000</t>
  </si>
  <si>
    <t>Основное мероприятие "Мероприятия направленные на проведение технического учета и инвентаризации объектов топливно-энергетического и жилищно-коммунального комплекса"</t>
  </si>
  <si>
    <t>01 1 02 09990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</si>
  <si>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</si>
  <si>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</si>
  <si>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 тепло-, водо-, электроснабжения, водоотведения, сбора и вывоза твердых и жидких бытовых отходов"</t>
  </si>
  <si>
    <t>01 3 04 00000</t>
  </si>
  <si>
    <t>Основное мероприятие "Приобетение строительно-дорожной и коммунальной техники"</t>
  </si>
  <si>
    <t>01 3 04 09990</t>
  </si>
  <si>
    <t>01 3 05 00000</t>
  </si>
  <si>
    <t>Основное мероприятие "Установка, проектирование, восстановление малых и архитектурных форм и детских площадок"</t>
  </si>
  <si>
    <t>01 3 05 09990</t>
  </si>
  <si>
    <t>04 1 03 00000</t>
  </si>
  <si>
    <t>04 1 06 00000</t>
  </si>
  <si>
    <t>Основное мероприятие "Мероприятия направленные на содержание дорог общего пользования местного значения в рамках благоустройства"</t>
  </si>
  <si>
    <t>04 1 06 09990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</si>
  <si>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 (софинансирование за счет средств местного бюджета)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</si>
  <si>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</t>
  </si>
  <si>
    <t>06 0 00 00000</t>
  </si>
  <si>
    <t>Муниципальная программа "Развитие культуры в муниципальном образовании - сельское поселение "село Ивашка" на 2016-2018 годы"</t>
  </si>
  <si>
    <t>06 5 00 00000</t>
  </si>
  <si>
    <t xml:space="preserve"> Подпрограмма "Обеспечение условий реализации Программы"</t>
  </si>
  <si>
    <t>06 5 01 00000</t>
  </si>
  <si>
    <t>Основное мероприятие "Развитие инфраструктуры в сфере культуры"</t>
  </si>
  <si>
    <t>06 5 01 S0066</t>
  </si>
  <si>
    <t>06 5 01 40062</t>
  </si>
  <si>
    <t>22</t>
  </si>
  <si>
    <t>8</t>
  </si>
  <si>
    <t>01 2 02 00000</t>
  </si>
  <si>
    <t>Основное мероприятие "Проведение мероприятий, направленных на реконструкцию и строительство системы водоснабжения"</t>
  </si>
  <si>
    <t>400</t>
  </si>
  <si>
    <t>Капитальные вложения в объекты государственной (муниципальной) собственности</t>
  </si>
  <si>
    <t>Подпрограмма "Энергосбережение и повышение энергетической эффективности в с.Ивашка"</t>
  </si>
  <si>
    <t>01 2 02 S0076</t>
  </si>
  <si>
    <t>Основное мероприятие "Меропиятия направленные на развитие систем теплоснабжения"</t>
  </si>
  <si>
    <t>99 0 00 10110</t>
  </si>
  <si>
    <t>Оказание материальной помощи отдельным категориям граждан</t>
  </si>
  <si>
    <t>07 0 01 00000</t>
  </si>
  <si>
    <t>07 0 00 00000</t>
  </si>
  <si>
    <t>Основное мероприятие "Выполнение земельных и кадастровых работ в отношениии земельных участков"</t>
  </si>
  <si>
    <t>07 0 01 09990</t>
  </si>
  <si>
    <t>Капитальные вложения в объекты государственной (муниципальной)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</si>
  <si>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</si>
  <si>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99 0 00 10120</t>
  </si>
  <si>
    <t>Расходы на материально-техническое обеспечение по реализации мероприятий ГО и ЧС</t>
  </si>
  <si>
    <t>Подпрограмма "Чистая вода в "с.Ивашка""</t>
  </si>
  <si>
    <t>01 2 02 40072</t>
  </si>
  <si>
    <t>расходы за счет краевого бюджета</t>
  </si>
  <si>
    <t>Основное мероприятие "Мероприятия направленные на развитие системы сбора и вывоза твердых и жидких бытовых отходов"</t>
  </si>
  <si>
    <t>04 1 05 00000</t>
  </si>
  <si>
    <t>04 1 05 09990</t>
  </si>
  <si>
    <t>Основное мероприятие "Мероприятия направленные на развитие систем электроснабжения"</t>
  </si>
  <si>
    <t>Приложение 2</t>
  </si>
  <si>
    <t>99 0 00 10130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</si>
  <si>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</si>
  <si>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01 2 02 09990</t>
  </si>
  <si>
    <t>Приложение 1</t>
  </si>
  <si>
    <t>Муниципальная программа "Развитие физической культуры и спорта в сельском поселении "село Ивашка"</t>
  </si>
  <si>
    <t>08 0 00 00000</t>
  </si>
  <si>
    <t>08 0 01 00000</t>
  </si>
  <si>
    <t>08 0 01 09990</t>
  </si>
  <si>
    <t>1 01 02000 01 0000 110</t>
  </si>
  <si>
    <t>1 05 03000 01 0000 110</t>
  </si>
  <si>
    <t>1 06 01000 00 0000 110</t>
  </si>
  <si>
    <t>1 06 06000 00 0000 110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</si>
  <si>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</si>
  <si>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</si>
  <si>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</si>
  <si>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</si>
  <si>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</si>
  <si>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</si>
  <si>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</si>
  <si>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</si>
  <si>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</si>
  <si>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</si>
  <si>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</si>
  <si>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</si>
  <si>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1 17 05050 10 0000 180</t>
  </si>
  <si>
    <t>Прочие неналоговые доходы бюджетов сельских поселений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</si>
  <si>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</si>
  <si>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</si>
  <si>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</si>
  <si>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</si>
  <si>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</si>
  <si>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</si>
  <si>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2 02 29998 10 0000 150</t>
  </si>
  <si>
    <t>Субсидии бюджетам сельских поселений на финансовое обеспечение отдельных полномочий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</si>
  <si>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</si>
  <si>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</si>
  <si>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</si>
  <si>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</si>
  <si>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2 02 49999 10 0000 150</t>
  </si>
  <si>
    <t>Прочие межбюджетные трансферты, передаваемые бюджетам сельских поселений</t>
  </si>
  <si>
    <t>Код бюджетной классификации</t>
  </si>
  <si>
    <t xml:space="preserve">Годовой объём 
</t>
  </si>
  <si>
    <t>1 00 00000 00 0000 000</t>
  </si>
  <si>
    <t xml:space="preserve">НАЛОГОВЫЕ И НЕНАЛОГОВЫЕ ДОХОДЫ </t>
  </si>
  <si>
    <t>предельный предел мун. внутреннего долга</t>
  </si>
  <si>
    <t>ст. 107 БК</t>
  </si>
  <si>
    <t>1 01 00000 00 0000 000</t>
  </si>
  <si>
    <t>Налоги на прибыль,  доходы</t>
  </si>
  <si>
    <t>Налог на доходы физических лиц</t>
  </si>
  <si>
    <t>1 05 00000 00 0000 000</t>
  </si>
  <si>
    <t xml:space="preserve">Налоги на совокупный доход                   </t>
  </si>
  <si>
    <t xml:space="preserve">Единый сельскохозяйственный налог            </t>
  </si>
  <si>
    <t>1 06 00000 00 0000 000</t>
  </si>
  <si>
    <t xml:space="preserve">Налоги на имущество </t>
  </si>
  <si>
    <t xml:space="preserve">Налог на имущество физических лиц            </t>
  </si>
  <si>
    <t xml:space="preserve">Земельный налог                             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</si>
  <si>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</si>
  <si>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</si>
  <si>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</si>
  <si>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</si>
  <si>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</si>
  <si>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</si>
  <si>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</si>
  <si>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</si>
  <si>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 xml:space="preserve">1 14 02053 10 0000 410
</t>
  </si>
  <si>
    <t>1 13 00000 00 0000 000</t>
  </si>
  <si>
    <t xml:space="preserve">Доходы от оказания платных услуг и компенсации затрат государства </t>
  </si>
  <si>
    <t>1 13 01000 00 0000 130</t>
  </si>
  <si>
    <t xml:space="preserve">Доходы от оказания платных услуг (работ) </t>
  </si>
  <si>
    <t xml:space="preserve"> 1 13 01995 10 0000 130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</si>
  <si>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</si>
  <si>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</si>
  <si>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</si>
  <si>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</si>
  <si>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1 17 05000 00 0000 180</t>
  </si>
  <si>
    <t>2 00 00000 00 0000 000</t>
  </si>
  <si>
    <t>БЕЗВОЗМЕЗДНЫЕ ПОСТУПЛЕНИЯ</t>
  </si>
  <si>
    <t>2 02 00000 00 0000 000</t>
  </si>
  <si>
    <t>Безвозмездные поступления от других 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</si>
  <si>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</si>
  <si>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</si>
  <si>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</si>
  <si>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</si>
  <si>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 xml:space="preserve"> Государственная программа Камчатского края "Социальное и экономическое развитие территории с особым статусом "Корякский округ" Подпрограмма "Обеспечение реализации Программы "Основное мероприятие "Осуществление полномочий и функций администрации Корякского округа" Субсидии местным бюджетам на выполнение органами местного самоуправления муниципальных образований в Камчатском крае полномочий по отдельным вопросам местного значения в сфере организации ритуальных услуг (в части организации процесса транспортировки тел умерших после проведения патологоанатомического вскрытия и судебно-медицинской экспертизы к месту захоронения).</t>
  </si>
  <si>
    <t xml:space="preserve"> 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</si>
  <si>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</si>
  <si>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</si>
  <si>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2 02 30024 10 0000 150</t>
  </si>
  <si>
    <t>2 02 35118 10 0000 150</t>
  </si>
  <si>
    <t xml:space="preserve">2 02 30024 10 0000 151 </t>
  </si>
  <si>
    <t>Субвенции бюджетам сельских поселений 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</si>
  <si>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2 02 40000 00 0000 150</t>
  </si>
  <si>
    <t>Иные межбюджетные трансферты</t>
  </si>
  <si>
    <t>ИТОГО ДОХОДОВ:</t>
  </si>
  <si>
    <t>% дефицита для решения</t>
  </si>
  <si>
    <t>Приложение 4</t>
  </si>
  <si>
    <t xml:space="preserve">Годовой объем </t>
  </si>
  <si>
    <t>Источники финансирования дефицита  бюджета поселения: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</si>
  <si>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</si>
  <si>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</si>
  <si>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</si>
  <si>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</si>
  <si>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</si>
  <si>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</si>
  <si>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</si>
  <si>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</si>
  <si>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</si>
  <si>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</si>
  <si>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</si>
  <si>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</si>
  <si>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</si>
  <si>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</si>
  <si>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</si>
  <si>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</si>
  <si>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</si>
  <si>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</si>
  <si>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</si>
  <si>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</si>
  <si>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</si>
  <si>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</si>
  <si>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</si>
  <si>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</si>
  <si>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Расходы за счет средств бюджета муниципального образования - сельское поселение "село Ивашка"</t>
  </si>
  <si>
    <t>1.1</t>
  </si>
  <si>
    <t>0409</t>
  </si>
  <si>
    <t>1.1.1</t>
  </si>
  <si>
    <t>1.1.1.1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</si>
  <si>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ним"</t>
  </si>
  <si>
    <t>тыс. рублей</t>
  </si>
  <si>
    <t>Наименование программ, подпрограмм, мероприятий</t>
  </si>
  <si>
    <t>Главный распорядитель средств</t>
  </si>
  <si>
    <t>Расходы за счет средств краевого бюджета</t>
  </si>
  <si>
    <t>0502</t>
  </si>
  <si>
    <t>Расходы за счет средств местного бюджета</t>
  </si>
  <si>
    <t>Приложение 9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</si>
  <si>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территории"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</si>
  <si>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Ивашка""</t>
  </si>
  <si>
    <t xml:space="preserve">Муниципальная программа "Комплексное развитие систем коммунальной инфраструктуры муниципального образования - сельское поселение "село Ивашка""
</t>
  </si>
  <si>
    <t>Муниципальная программа "Развитие малого и среднего предпринимательства в сельском поселении "село Ивашка""</t>
  </si>
  <si>
    <t>Муниципальная программа «Организация проведения земельных и кадастровых работ на  территории муниципального образования - сельского поселения "село Ивашка""</t>
  </si>
  <si>
    <t>Подпрограмма "Комплексное благоустройство сельского поселения "село Ивашка""</t>
  </si>
  <si>
    <t>07</t>
  </si>
  <si>
    <t>Обеспечение проведения выборов и референдумов</t>
  </si>
  <si>
    <t>99 0 00 10030</t>
  </si>
  <si>
    <t>Проведение выборов и референдумов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</si>
  <si>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</t>
  </si>
  <si>
    <t xml:space="preserve">Муниципальная программа "Развитие малого и среднего предпринимательства в сельском поселении "село Ивашка"" </t>
  </si>
  <si>
    <t>Муниципальная программа "Организация проведения земельных и кадастровых работ на территории муниципального образования - сельского поселения "село Ивашка""</t>
  </si>
  <si>
    <t>Муниципальная программа "Комплексное развитие систем коммунальной инфраструктуры муниципального образования - сельское поселение "село Ивашка""</t>
  </si>
  <si>
    <t>Основное мероприятие "Установка, проектирование, восстановление малых архитектурных форм и детских площадок"</t>
  </si>
  <si>
    <t>Основное мероприятие "Предоставление грантов  начинающим субъектам малого и среднего предпринимательства в форме субсидий индивидуальным предпринимателям и юридическим лицам на создание собственного  бизнеса"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</si>
  <si>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"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</si>
  <si>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</si>
  <si>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</si>
  <si>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</si>
  <si>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</si>
  <si>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"Улучшение материально-технической базы физической культуры и спорта; Приобретение спортивного инвентаря, оборудования; Комплексная спортивная площадка в с.Ивашка"</t>
  </si>
  <si>
    <t>Коды</t>
  </si>
  <si>
    <t>02 1 00 00000</t>
  </si>
  <si>
    <t xml:space="preserve"> Подпрограмма "Профилактика правонарушений, преступлений и повышение безопасности дорожного движения в МО-СП "село Ивашка""</t>
  </si>
  <si>
    <t>02 1 06 00000</t>
  </si>
  <si>
    <t>Основное мероприятие "Обустройство наиболее опасных участков учично-дорожной сети дорожными ограждениями"</t>
  </si>
  <si>
    <t>02 1 06 09990</t>
  </si>
  <si>
    <t>01 3 06 00000</t>
  </si>
  <si>
    <t>Основное мероприятие "Ремонт, реконструкция и устройство ограждений объектов социальной сферы, парков, скверов, мест традиционного захоронения"</t>
  </si>
  <si>
    <t>01 3 06 09990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</si>
  <si>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</si>
  <si>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</si>
  <si>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</si>
  <si>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</si>
  <si>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</si>
  <si>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</si>
  <si>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</si>
  <si>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</si>
  <si>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</si>
  <si>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01 2 03 00000</t>
  </si>
  <si>
    <t>Основное мероприятие "Обеспечение отдельных категорий граждан чистой водой"</t>
  </si>
  <si>
    <t>01 2 03 09990</t>
  </si>
  <si>
    <t>04 1 04 00000</t>
  </si>
  <si>
    <t>Основное мероприятие "Мероприятия направленные на развитие системы водоотведения"</t>
  </si>
  <si>
    <t>04 1 04 10150</t>
  </si>
  <si>
    <t>Реализация мероприятий концессионного соглашения в отношении объектов централизованной системы водоотведения</t>
  </si>
  <si>
    <t>2.1</t>
  </si>
  <si>
    <t>2.1.1</t>
  </si>
  <si>
    <t>Непрограммные расходы</t>
  </si>
  <si>
    <t>3.1</t>
  </si>
  <si>
    <t>0801</t>
  </si>
  <si>
    <t>02 3 00 00000</t>
  </si>
  <si>
    <t xml:space="preserve"> Подпрограмма "Профилактика терроризма и экстремизма в МО-СП "село Ивашка""</t>
  </si>
  <si>
    <t>02 3 02 00000</t>
  </si>
  <si>
    <t>Основное мероприятие "Подготовка и изготовление учебно-методических, информационных материалов и наглядной агитации для информирования школьников, учащейся молодежи и населения МО-СП «село Ивашка» с целью профилактики терроризма и экстремизма, а также минимизации и ликвидации последствий их проявления"</t>
  </si>
  <si>
    <t>02 3 02 09990</t>
  </si>
  <si>
    <t>03 0 00 00000</t>
  </si>
  <si>
    <t>03 8 00 00000</t>
  </si>
  <si>
    <t>03 8 01 00000</t>
  </si>
  <si>
    <t>03 8 01 09990</t>
  </si>
  <si>
    <t>Муниципальная программа "Обеспечение доступным и комфортным жильем жителей с. Ивашка"</t>
  </si>
  <si>
    <t>Подпрограмма "Обеспечение реализации муниципальной программы"</t>
  </si>
  <si>
    <t>Основное мероприятие "Снос и разборка ветхого и аварийного жилья"</t>
  </si>
  <si>
    <t xml:space="preserve">  "О бюджете МО-СП "село Ивашка" на 2024 год"</t>
  </si>
  <si>
    <t>Доходы местного бюджета на 2024 год</t>
  </si>
  <si>
    <t>Источники финансирования дефицита  местного бюджета на 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</si>
  <si>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2024 год</t>
  </si>
  <si>
    <t>02 2 00 00000</t>
  </si>
  <si>
    <t>02 2 02 00000</t>
  </si>
  <si>
    <t>02 2 02 09990</t>
  </si>
  <si>
    <t>02 4 00 00000</t>
  </si>
  <si>
    <t>02 4 07 00000</t>
  </si>
  <si>
    <t>02 4 07 09990</t>
  </si>
  <si>
    <t>01 1 01 40430</t>
  </si>
  <si>
    <t>01 1 01 Т0430</t>
  </si>
  <si>
    <t xml:space="preserve"> Подпрограмма "Комплексная безопасность муниципальных учреждений социальной сферы в МО-СП "село Ивашка""</t>
  </si>
  <si>
    <t>Основное мероприятие "Выполнение работ по устройству наружного освещения территории учреждений социальной сферы в МО-СП "село Ивашка""</t>
  </si>
  <si>
    <t xml:space="preserve"> Подпрограмма "Профилактика наркомании и алкоголизма в МО-СП "село Ивашка""</t>
  </si>
  <si>
    <t>Основное мероприятие "Разработка дизайна, изготовление и распространение (размещение) баннеров и печатных материалов антинаркотической и антиалкогольной направленности для различных групп населения"</t>
  </si>
  <si>
    <t>Ведомственная структура расходов местного бюджета на 2024 год</t>
  </si>
  <si>
    <t xml:space="preserve">Распределение бюджетных ассигнований на реализацию муниципальных программ
 на 2024 год </t>
  </si>
  <si>
    <t>Годовой объем ассигнований на 2024 год</t>
  </si>
  <si>
    <t>Ведомственная структура расходов в части муниципальных инвестиционных мероприятий  на 2024 год</t>
  </si>
  <si>
    <t>Распределение бюджетных ассигнований муниципального дорожного фонда
 муниципального образования - сельское поселение "село Ивашка"на 2024 год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</si>
  <si>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</si>
  <si>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Проведение ремонта ветхих и аварийных сетей </t>
  </si>
  <si>
    <t xml:space="preserve"> Проведение ремонта ветхих и аварийных сетей "софинансирование за счет средств местного бюджета"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</si>
  <si>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</si>
  <si>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</si>
  <si>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от 20 декабря 2023 г. № 25  </t>
  </si>
  <si>
    <t xml:space="preserve">от 20 декабря 2023 г. № 25 </t>
  </si>
  <si>
    <t xml:space="preserve">от 20 декабря 2023 г. № 25    </t>
  </si>
  <si>
    <t xml:space="preserve">от 20 декабря 2023 г. № 25   </t>
  </si>
  <si>
    <t>01 1 05 00000</t>
  </si>
  <si>
    <t>01 1 05 09990</t>
  </si>
  <si>
    <t>Основное мероприятие "Проведение мероприятий направленных на ремонт объектов муниципального имущества"</t>
  </si>
  <si>
    <t>"О внесении изменений в Решение Совета депутатов СП "село Ивашка"</t>
  </si>
  <si>
    <t xml:space="preserve"> Государственная программа Камчатского края  "Энергоэффективность, развитие энергетики и коммунального хозяйства, обеспечение жителей населенных пунктов Камчатского края коммунальными услугими".Субсидии местным бюджетам на проведение ремонта ветхих и аврийных сетей.
</t>
  </si>
  <si>
    <t>Государственная программа Камчатского края  "Управление государственными финансами Камчатского края". Субсидии местным бюджетам на софинансирование расходных обязательств муниципальных образований в Камчатском крае, связанных с реализацией инициативных проектов.</t>
  </si>
  <si>
    <t>01 3 05 40660</t>
  </si>
  <si>
    <t>Субсидии местным бюджетам на софинансирование расходных обязательств муниципальных образований в Камчатском крае, связанных с реализацией инициативных проектов</t>
  </si>
  <si>
    <t>01 3 05 Т0660</t>
  </si>
  <si>
    <t>Субсидии местным бюджетам на софинансирование расходных обязательств муниципальных образований в Камчатском крае, связанных с реализацией инициативных проектов "софинансирование за счет средств местного бюджета"</t>
  </si>
  <si>
    <t>от 05 февраля 2024 г. № 2</t>
  </si>
  <si>
    <t xml:space="preserve">от 05 февраля 2024 г. № 2     </t>
  </si>
  <si>
    <t xml:space="preserve">от 05 февраля 2024 г. № 2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</si>
</sst>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#,##0.00000"/>
    <numFmt numFmtId="189" formatCode="#,##0.0"/>
    <numFmt numFmtId="190" formatCode="#,##0.0000000"/>
    <numFmt numFmtId="191" formatCode="#,##0.000000"/>
    <numFmt numFmtId="192" formatCode="[$-FC19]d\ mmmm\ yyyy\ &quot;г.&quot;"/>
    <numFmt numFmtId="193" formatCode="#,##0.000"/>
    <numFmt numFmtId="194" formatCode="#,##0.0000"/>
    <numFmt numFmtId="195" formatCode="###\ ###\ ###\ ##0.00"/>
    <numFmt numFmtId="196" formatCode="#,##0.00000_ ;[Red]\-#,##0.00000\ "/>
    <numFmt numFmtId="197" formatCode="_-* #,##0.00000_р_._-;\-* #,##0.00000_р_._-;_-* &quot;-&quot;?????_р_._-;_-@_-"/>
    <numFmt numFmtId="198" formatCode="###,###,###,##0.00000"/>
    <numFmt numFmtId="199" formatCode="_-* #,##0.000_р_._-;\-* #,##0.000_р_._-;_-* &quot;-&quot;???_р_._-;_-@_-"/>
    <numFmt numFmtId="200" formatCode="_(* #,##0.0000_);_(* \(#,##0.0000\);_(* &quot;-&quot;??_);_(@_)"/>
    <numFmt numFmtId="201" formatCode="_(* #,##0.00000_);_(* \(#,##0.00000\);_(* &quot;-&quot;??_);_(@_)"/>
    <numFmt numFmtId="202" formatCode="_-* #,##0.00000_р_._-;\-* #,##0.00000_р_._-;_-* &quot;-&quot;??_р_._-;_-@_-"/>
    <numFmt numFmtId="203" formatCode="#,##0.00000_ ;\-#,##0.00000\ "/>
    <numFmt numFmtId="204" formatCode="#,##0_ ;[Red]\-#,##0\ "/>
    <numFmt numFmtId="205" formatCode="_-* #,##0.0_р_._-;\-* #,##0.0_р_._-;_-* &quot;-&quot;?_р_._-;_-@_-"/>
    <numFmt numFmtId="206" formatCode="#,##0.0_ ;[Red]\-#,##0.0\ "/>
    <numFmt numFmtId="207" formatCode="_-* #,##0.0_р_._-;\-* #,##0.0_р_._-;_-* &quot;-&quot;?????_р_.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i/>
      <sz val="10"/>
      <color indexed="10"/>
      <name val="Times New Roman"/>
      <family val="1"/>
    </font>
    <font>
      <sz val="10"/>
      <name val="Courier New Cyr"/>
      <family val="3"/>
    </font>
    <font>
      <i/>
      <sz val="9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rgb="FF0000CC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22" fillId="3" borderId="0" applyNumberFormat="0" applyBorder="0" applyAlignment="0" applyProtection="0"/>
    <xf numFmtId="0" fontId="59" fillId="4" borderId="0" applyNumberFormat="0" applyBorder="0" applyAlignment="0" applyProtection="0"/>
    <xf numFmtId="0" fontId="22" fillId="5" borderId="0" applyNumberFormat="0" applyBorder="0" applyAlignment="0" applyProtection="0"/>
    <xf numFmtId="0" fontId="59" fillId="6" borderId="0" applyNumberFormat="0" applyBorder="0" applyAlignment="0" applyProtection="0"/>
    <xf numFmtId="0" fontId="22" fillId="7" borderId="0" applyNumberFormat="0" applyBorder="0" applyAlignment="0" applyProtection="0"/>
    <xf numFmtId="0" fontId="59" fillId="8" borderId="0" applyNumberFormat="0" applyBorder="0" applyAlignment="0" applyProtection="0"/>
    <xf numFmtId="0" fontId="22" fillId="9" borderId="0" applyNumberFormat="0" applyBorder="0" applyAlignment="0" applyProtection="0"/>
    <xf numFmtId="0" fontId="59" fillId="10" borderId="0" applyNumberFormat="0" applyBorder="0" applyAlignment="0" applyProtection="0"/>
    <xf numFmtId="0" fontId="22" fillId="11" borderId="0" applyNumberFormat="0" applyBorder="0" applyAlignment="0" applyProtection="0"/>
    <xf numFmtId="0" fontId="59" fillId="12" borderId="0" applyNumberFormat="0" applyBorder="0" applyAlignment="0" applyProtection="0"/>
    <xf numFmtId="0" fontId="22" fillId="13" borderId="0" applyNumberFormat="0" applyBorder="0" applyAlignment="0" applyProtection="0"/>
    <xf numFmtId="0" fontId="59" fillId="14" borderId="0" applyNumberFormat="0" applyBorder="0" applyAlignment="0" applyProtection="0"/>
    <xf numFmtId="0" fontId="22" fillId="15" borderId="0" applyNumberFormat="0" applyBorder="0" applyAlignment="0" applyProtection="0"/>
    <xf numFmtId="0" fontId="59" fillId="16" borderId="0" applyNumberFormat="0" applyBorder="0" applyAlignment="0" applyProtection="0"/>
    <xf numFmtId="0" fontId="22" fillId="17" borderId="0" applyNumberFormat="0" applyBorder="0" applyAlignment="0" applyProtection="0"/>
    <xf numFmtId="0" fontId="59" fillId="18" borderId="0" applyNumberFormat="0" applyBorder="0" applyAlignment="0" applyProtection="0"/>
    <xf numFmtId="0" fontId="22" fillId="19" borderId="0" applyNumberFormat="0" applyBorder="0" applyAlignment="0" applyProtection="0"/>
    <xf numFmtId="0" fontId="59" fillId="20" borderId="0" applyNumberFormat="0" applyBorder="0" applyAlignment="0" applyProtection="0"/>
    <xf numFmtId="0" fontId="22" fillId="9" borderId="0" applyNumberFormat="0" applyBorder="0" applyAlignment="0" applyProtection="0"/>
    <xf numFmtId="0" fontId="59" fillId="21" borderId="0" applyNumberFormat="0" applyBorder="0" applyAlignment="0" applyProtection="0"/>
    <xf numFmtId="0" fontId="22" fillId="15" borderId="0" applyNumberFormat="0" applyBorder="0" applyAlignment="0" applyProtection="0"/>
    <xf numFmtId="0" fontId="59" fillId="22" borderId="0" applyNumberFormat="0" applyBorder="0" applyAlignment="0" applyProtection="0"/>
    <xf numFmtId="0" fontId="22" fillId="23" borderId="0" applyNumberFormat="0" applyBorder="0" applyAlignment="0" applyProtection="0"/>
    <xf numFmtId="0" fontId="60" fillId="24" borderId="0" applyNumberFormat="0" applyBorder="0" applyAlignment="0" applyProtection="0"/>
    <xf numFmtId="0" fontId="23" fillId="25" borderId="0" applyNumberFormat="0" applyBorder="0" applyAlignment="0" applyProtection="0"/>
    <xf numFmtId="0" fontId="60" fillId="26" borderId="0" applyNumberFormat="0" applyBorder="0" applyAlignment="0" applyProtection="0"/>
    <xf numFmtId="0" fontId="23" fillId="17" borderId="0" applyNumberFormat="0" applyBorder="0" applyAlignment="0" applyProtection="0"/>
    <xf numFmtId="0" fontId="60" fillId="27" borderId="0" applyNumberFormat="0" applyBorder="0" applyAlignment="0" applyProtection="0"/>
    <xf numFmtId="0" fontId="23" fillId="19" borderId="0" applyNumberFormat="0" applyBorder="0" applyAlignment="0" applyProtection="0"/>
    <xf numFmtId="0" fontId="60" fillId="28" borderId="0" applyNumberFormat="0" applyBorder="0" applyAlignment="0" applyProtection="0"/>
    <xf numFmtId="0" fontId="23" fillId="29" borderId="0" applyNumberFormat="0" applyBorder="0" applyAlignment="0" applyProtection="0"/>
    <xf numFmtId="0" fontId="60" fillId="30" borderId="0" applyNumberFormat="0" applyBorder="0" applyAlignment="0" applyProtection="0"/>
    <xf numFmtId="0" fontId="23" fillId="31" borderId="0" applyNumberFormat="0" applyBorder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1" fontId="61" fillId="0" borderId="1">
      <alignment horizontal="right" vertical="top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62" fillId="34" borderId="0">
      <alignment/>
      <protection/>
    </xf>
    <xf numFmtId="0" fontId="62" fillId="0" borderId="0">
      <alignment horizontal="left" wrapText="1"/>
      <protection/>
    </xf>
    <xf numFmtId="0" fontId="62" fillId="0" borderId="0">
      <alignment wrapText="1"/>
      <protection/>
    </xf>
    <xf numFmtId="0" fontId="63" fillId="0" borderId="0">
      <alignment horizontal="center" wrapText="1"/>
      <protection/>
    </xf>
    <xf numFmtId="0" fontId="62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 wrapText="1"/>
      <protection/>
    </xf>
    <xf numFmtId="0" fontId="62" fillId="0" borderId="0">
      <alignment horizontal="right"/>
      <protection/>
    </xf>
    <xf numFmtId="0" fontId="63" fillId="0" borderId="0">
      <alignment horizontal="center"/>
      <protection/>
    </xf>
    <xf numFmtId="0" fontId="62" fillId="34" borderId="2">
      <alignment/>
      <protection/>
    </xf>
    <xf numFmtId="0" fontId="62" fillId="0" borderId="0">
      <alignment horizontal="right"/>
      <protection/>
    </xf>
    <xf numFmtId="0" fontId="62" fillId="0" borderId="3">
      <alignment horizontal="center" vertical="center" wrapText="1"/>
      <protection/>
    </xf>
    <xf numFmtId="0" fontId="62" fillId="34" borderId="2">
      <alignment/>
      <protection/>
    </xf>
    <xf numFmtId="0" fontId="62" fillId="34" borderId="4">
      <alignment/>
      <protection/>
    </xf>
    <xf numFmtId="0" fontId="62" fillId="0" borderId="3">
      <alignment horizontal="center" vertical="center" wrapText="1"/>
      <protection/>
    </xf>
    <xf numFmtId="49" fontId="62" fillId="0" borderId="3">
      <alignment horizontal="center" vertical="top" shrinkToFit="1"/>
      <protection/>
    </xf>
    <xf numFmtId="0" fontId="62" fillId="34" borderId="4">
      <alignment/>
      <protection/>
    </xf>
    <xf numFmtId="0" fontId="62" fillId="0" borderId="3">
      <alignment horizontal="center" vertical="top" wrapText="1"/>
      <protection/>
    </xf>
    <xf numFmtId="49" fontId="62" fillId="0" borderId="3">
      <alignment horizontal="left" vertical="top" wrapText="1" indent="2"/>
      <protection/>
    </xf>
    <xf numFmtId="4" fontId="62" fillId="0" borderId="3">
      <alignment horizontal="right" vertical="top" shrinkToFit="1"/>
      <protection/>
    </xf>
    <xf numFmtId="49" fontId="62" fillId="0" borderId="3">
      <alignment horizontal="center" vertical="top" shrinkToFit="1"/>
      <protection/>
    </xf>
    <xf numFmtId="10" fontId="62" fillId="0" borderId="3">
      <alignment horizontal="center" vertical="top" shrinkToFit="1"/>
      <protection/>
    </xf>
    <xf numFmtId="4" fontId="62" fillId="0" borderId="3">
      <alignment horizontal="right" vertical="top" shrinkToFit="1"/>
      <protection/>
    </xf>
    <xf numFmtId="0" fontId="62" fillId="34" borderId="5">
      <alignment/>
      <protection/>
    </xf>
    <xf numFmtId="10" fontId="62" fillId="0" borderId="3">
      <alignment horizontal="right" vertical="top" shrinkToFit="1"/>
      <protection/>
    </xf>
    <xf numFmtId="49" fontId="64" fillId="0" borderId="3">
      <alignment horizontal="left" vertical="top" shrinkToFit="1"/>
      <protection/>
    </xf>
    <xf numFmtId="0" fontId="62" fillId="34" borderId="4">
      <alignment shrinkToFit="1"/>
      <protection/>
    </xf>
    <xf numFmtId="4" fontId="64" fillId="35" borderId="3">
      <alignment horizontal="right" vertical="top" shrinkToFit="1"/>
      <protection/>
    </xf>
    <xf numFmtId="0" fontId="64" fillId="0" borderId="3">
      <alignment horizontal="left"/>
      <protection/>
    </xf>
    <xf numFmtId="10" fontId="64" fillId="35" borderId="3">
      <alignment horizontal="center" vertical="top" shrinkToFit="1"/>
      <protection/>
    </xf>
    <xf numFmtId="4" fontId="64" fillId="36" borderId="3">
      <alignment horizontal="right" vertical="top" shrinkToFit="1"/>
      <protection/>
    </xf>
    <xf numFmtId="0" fontId="62" fillId="0" borderId="0">
      <alignment/>
      <protection/>
    </xf>
    <xf numFmtId="10" fontId="64" fillId="36" borderId="3">
      <alignment horizontal="right" vertical="top" shrinkToFit="1"/>
      <protection/>
    </xf>
    <xf numFmtId="0" fontId="62" fillId="34" borderId="2">
      <alignment horizontal="left"/>
      <protection/>
    </xf>
    <xf numFmtId="0" fontId="62" fillId="34" borderId="5">
      <alignment/>
      <protection/>
    </xf>
    <xf numFmtId="0" fontId="62" fillId="0" borderId="3">
      <alignment horizontal="left" vertical="top" wrapText="1"/>
      <protection/>
    </xf>
    <xf numFmtId="0" fontId="62" fillId="0" borderId="0">
      <alignment horizontal="left" wrapText="1"/>
      <protection/>
    </xf>
    <xf numFmtId="4" fontId="64" fillId="37" borderId="3">
      <alignment horizontal="right" vertical="top" shrinkToFit="1"/>
      <protection/>
    </xf>
    <xf numFmtId="0" fontId="64" fillId="0" borderId="3">
      <alignment vertical="top" wrapText="1"/>
      <protection/>
    </xf>
    <xf numFmtId="10" fontId="64" fillId="37" borderId="3">
      <alignment horizontal="center" vertical="top" shrinkToFit="1"/>
      <protection/>
    </xf>
    <xf numFmtId="4" fontId="64" fillId="37" borderId="3">
      <alignment horizontal="right" vertical="top" shrinkToFit="1"/>
      <protection/>
    </xf>
    <xf numFmtId="0" fontId="62" fillId="34" borderId="4">
      <alignment horizontal="left"/>
      <protection/>
    </xf>
    <xf numFmtId="10" fontId="64" fillId="37" borderId="3">
      <alignment horizontal="right" vertical="top" shrinkToFit="1"/>
      <protection/>
    </xf>
    <xf numFmtId="0" fontId="62" fillId="34" borderId="5">
      <alignment horizontal="left"/>
      <protection/>
    </xf>
    <xf numFmtId="0" fontId="62" fillId="34" borderId="4">
      <alignment horizontal="center"/>
      <protection/>
    </xf>
    <xf numFmtId="0" fontId="62" fillId="34" borderId="0">
      <alignment horizontal="left"/>
      <protection/>
    </xf>
    <xf numFmtId="0" fontId="62" fillId="34" borderId="4">
      <alignment horizontal="left"/>
      <protection/>
    </xf>
    <xf numFmtId="0" fontId="62" fillId="34" borderId="5">
      <alignment horizontal="center"/>
      <protection/>
    </xf>
    <xf numFmtId="0" fontId="62" fillId="34" borderId="5">
      <alignment horizontal="left"/>
      <protection/>
    </xf>
    <xf numFmtId="0" fontId="60" fillId="38" borderId="0" applyNumberFormat="0" applyBorder="0" applyAlignment="0" applyProtection="0"/>
    <xf numFmtId="0" fontId="23" fillId="39" borderId="0" applyNumberFormat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60" fillId="42" borderId="0" applyNumberFormat="0" applyBorder="0" applyAlignment="0" applyProtection="0"/>
    <xf numFmtId="0" fontId="23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29" borderId="0" applyNumberFormat="0" applyBorder="0" applyAlignment="0" applyProtection="0"/>
    <xf numFmtId="0" fontId="60" fillId="45" borderId="0" applyNumberFormat="0" applyBorder="0" applyAlignment="0" applyProtection="0"/>
    <xf numFmtId="0" fontId="23" fillId="31" borderId="0" applyNumberFormat="0" applyBorder="0" applyAlignment="0" applyProtection="0"/>
    <xf numFmtId="0" fontId="60" fillId="46" borderId="0" applyNumberFormat="0" applyBorder="0" applyAlignment="0" applyProtection="0"/>
    <xf numFmtId="0" fontId="23" fillId="47" borderId="0" applyNumberFormat="0" applyBorder="0" applyAlignment="0" applyProtection="0"/>
    <xf numFmtId="0" fontId="65" fillId="48" borderId="6" applyNumberFormat="0" applyAlignment="0" applyProtection="0"/>
    <xf numFmtId="0" fontId="24" fillId="13" borderId="7" applyNumberFormat="0" applyAlignment="0" applyProtection="0"/>
    <xf numFmtId="0" fontId="66" fillId="49" borderId="8" applyNumberFormat="0" applyAlignment="0" applyProtection="0"/>
    <xf numFmtId="0" fontId="25" fillId="50" borderId="9" applyNumberFormat="0" applyAlignment="0" applyProtection="0"/>
    <xf numFmtId="0" fontId="67" fillId="49" borderId="6" applyNumberFormat="0" applyAlignment="0" applyProtection="0"/>
    <xf numFmtId="0" fontId="26" fillId="50" borderId="7" applyNumberFormat="0" applyAlignment="0" applyProtection="0"/>
    <xf numFmtId="0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27" fillId="0" borderId="11" applyNumberFormat="0" applyFill="0" applyAlignment="0" applyProtection="0"/>
    <xf numFmtId="0" fontId="70" fillId="0" borderId="12" applyNumberFormat="0" applyFill="0" applyAlignment="0" applyProtection="0"/>
    <xf numFmtId="0" fontId="28" fillId="0" borderId="13" applyNumberFormat="0" applyFill="0" applyAlignment="0" applyProtection="0"/>
    <xf numFmtId="0" fontId="71" fillId="0" borderId="14" applyNumberFormat="0" applyFill="0" applyAlignment="0" applyProtection="0"/>
    <xf numFmtId="0" fontId="29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30" fillId="0" borderId="17" applyNumberFormat="0" applyFill="0" applyAlignment="0" applyProtection="0"/>
    <xf numFmtId="0" fontId="73" fillId="51" borderId="18" applyNumberFormat="0" applyAlignment="0" applyProtection="0"/>
    <xf numFmtId="0" fontId="31" fillId="52" borderId="19" applyNumberFormat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53" borderId="0" applyNumberFormat="0" applyBorder="0" applyAlignment="0" applyProtection="0"/>
    <xf numFmtId="0" fontId="33" fillId="54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5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6" fillId="56" borderId="0" applyNumberFormat="0" applyBorder="0" applyAlignment="0" applyProtection="0"/>
    <xf numFmtId="0" fontId="34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6" borderId="20" applyNumberFormat="0" applyFont="0" applyAlignment="0" applyProtection="0"/>
    <xf numFmtId="0" fontId="0" fillId="57" borderId="2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22" applyNumberFormat="0" applyFill="0" applyAlignment="0" applyProtection="0"/>
    <xf numFmtId="0" fontId="36" fillId="0" borderId="23" applyNumberFormat="0" applyFill="0" applyAlignment="0" applyProtection="0"/>
    <xf numFmtId="0" fontId="40" fillId="0" borderId="0">
      <alignment/>
      <protection/>
    </xf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>
      <alignment/>
      <protection/>
    </xf>
    <xf numFmtId="0" fontId="80" fillId="58" borderId="0" applyNumberFormat="0" applyBorder="0" applyAlignment="0" applyProtection="0"/>
    <xf numFmtId="0" fontId="38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155" applyNumberFormat="1" applyFont="1" applyFill="1" applyBorder="1" applyAlignment="1">
      <alignment horizontal="left" vertical="center" wrapText="1"/>
      <protection/>
    </xf>
    <xf numFmtId="49" fontId="9" fillId="0" borderId="24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6" fontId="5" fillId="0" borderId="24" xfId="0" applyNumberFormat="1" applyFont="1" applyFill="1" applyBorder="1" applyAlignment="1">
      <alignment horizontal="right" wrapText="1"/>
    </xf>
    <xf numFmtId="186" fontId="9" fillId="0" borderId="28" xfId="0" applyNumberFormat="1" applyFont="1" applyFill="1" applyBorder="1" applyAlignment="1">
      <alignment wrapText="1"/>
    </xf>
    <xf numFmtId="186" fontId="5" fillId="0" borderId="28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/>
    </xf>
    <xf numFmtId="49" fontId="11" fillId="0" borderId="3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86" fontId="8" fillId="0" borderId="30" xfId="0" applyNumberFormat="1" applyFont="1" applyFill="1" applyBorder="1" applyAlignment="1">
      <alignment horizontal="right" vertical="center" wrapText="1"/>
    </xf>
    <xf numFmtId="186" fontId="5" fillId="0" borderId="30" xfId="0" applyNumberFormat="1" applyFont="1" applyFill="1" applyBorder="1" applyAlignment="1">
      <alignment horizontal="right" vertical="center" wrapText="1"/>
    </xf>
    <xf numFmtId="186" fontId="7" fillId="0" borderId="3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left" vertical="center" wrapText="1"/>
    </xf>
    <xf numFmtId="186" fontId="1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 horizontal="center" vertical="center" wrapText="1"/>
    </xf>
    <xf numFmtId="186" fontId="11" fillId="0" borderId="30" xfId="0" applyNumberFormat="1" applyFont="1" applyFill="1" applyBorder="1" applyAlignment="1">
      <alignment horizontal="center" vertical="center" wrapText="1"/>
    </xf>
    <xf numFmtId="186" fontId="9" fillId="0" borderId="31" xfId="0" applyNumberFormat="1" applyFont="1" applyFill="1" applyBorder="1" applyAlignment="1">
      <alignment horizontal="right" vertical="center" wrapText="1"/>
    </xf>
    <xf numFmtId="186" fontId="14" fillId="0" borderId="30" xfId="0" applyNumberFormat="1" applyFont="1" applyFill="1" applyBorder="1" applyAlignment="1">
      <alignment horizontal="right" vertical="center" wrapText="1"/>
    </xf>
    <xf numFmtId="186" fontId="9" fillId="0" borderId="30" xfId="0" applyNumberFormat="1" applyFont="1" applyFill="1" applyBorder="1" applyAlignment="1">
      <alignment horizontal="right" vertical="center" wrapText="1"/>
    </xf>
    <xf numFmtId="186" fontId="5" fillId="0" borderId="24" xfId="0" applyNumberFormat="1" applyFont="1" applyFill="1" applyBorder="1" applyAlignment="1">
      <alignment horizontal="right" vertical="center" wrapText="1"/>
    </xf>
    <xf numFmtId="186" fontId="7" fillId="0" borderId="24" xfId="0" applyNumberFormat="1" applyFont="1" applyFill="1" applyBorder="1" applyAlignment="1">
      <alignment horizontal="right" vertical="center" wrapText="1"/>
    </xf>
    <xf numFmtId="186" fontId="9" fillId="0" borderId="32" xfId="0" applyNumberFormat="1" applyFont="1" applyFill="1" applyBorder="1" applyAlignment="1">
      <alignment horizontal="right" vertical="center" wrapText="1"/>
    </xf>
    <xf numFmtId="186" fontId="9" fillId="0" borderId="2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wrapText="1"/>
    </xf>
    <xf numFmtId="186" fontId="9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left" wrapText="1"/>
    </xf>
    <xf numFmtId="186" fontId="8" fillId="0" borderId="28" xfId="0" applyNumberFormat="1" applyFont="1" applyFill="1" applyBorder="1" applyAlignment="1">
      <alignment horizontal="right"/>
    </xf>
    <xf numFmtId="186" fontId="5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justify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justify" vertical="center" wrapText="1"/>
    </xf>
    <xf numFmtId="186" fontId="7" fillId="0" borderId="2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justify" vertical="center" wrapText="1"/>
    </xf>
    <xf numFmtId="186" fontId="5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justify" vertical="center" wrapText="1"/>
    </xf>
    <xf numFmtId="186" fontId="8" fillId="0" borderId="2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justify" wrapText="1"/>
    </xf>
    <xf numFmtId="186" fontId="7" fillId="0" borderId="28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wrapText="1"/>
    </xf>
    <xf numFmtId="186" fontId="8" fillId="0" borderId="28" xfId="0" applyNumberFormat="1" applyFont="1" applyFill="1" applyBorder="1" applyAlignment="1">
      <alignment/>
    </xf>
    <xf numFmtId="186" fontId="5" fillId="0" borderId="28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left" wrapText="1"/>
    </xf>
    <xf numFmtId="186" fontId="9" fillId="0" borderId="28" xfId="0" applyNumberFormat="1" applyFont="1" applyFill="1" applyBorder="1" applyAlignment="1">
      <alignment/>
    </xf>
    <xf numFmtId="186" fontId="8" fillId="0" borderId="28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vertical="center" wrapText="1"/>
    </xf>
    <xf numFmtId="186" fontId="5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wrapText="1"/>
    </xf>
    <xf numFmtId="0" fontId="42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wrapText="1"/>
    </xf>
    <xf numFmtId="49" fontId="15" fillId="59" borderId="0" xfId="145" applyNumberFormat="1" applyFont="1" applyFill="1" applyBorder="1" applyAlignment="1">
      <alignment horizontal="center" vertical="center"/>
      <protection/>
    </xf>
    <xf numFmtId="49" fontId="15" fillId="59" borderId="0" xfId="145" applyNumberFormat="1" applyFont="1" applyFill="1" applyBorder="1">
      <alignment/>
      <protection/>
    </xf>
    <xf numFmtId="49" fontId="15" fillId="59" borderId="0" xfId="145" applyNumberFormat="1" applyFont="1" applyFill="1" applyBorder="1" applyAlignment="1">
      <alignment horizontal="center"/>
      <protection/>
    </xf>
    <xf numFmtId="49" fontId="81" fillId="0" borderId="0" xfId="0" applyNumberFormat="1" applyFont="1" applyBorder="1" applyAlignment="1">
      <alignment/>
    </xf>
    <xf numFmtId="49" fontId="15" fillId="59" borderId="0" xfId="145" applyNumberFormat="1" applyFont="1" applyFill="1" applyBorder="1" applyAlignment="1">
      <alignment horizontal="right"/>
      <protection/>
    </xf>
    <xf numFmtId="49" fontId="15" fillId="59" borderId="0" xfId="145" applyNumberFormat="1" applyFont="1" applyFill="1" applyBorder="1" applyAlignment="1">
      <alignment horizontal="center" vertical="center" wrapText="1"/>
      <protection/>
    </xf>
    <xf numFmtId="49" fontId="15" fillId="59" borderId="0" xfId="145" applyNumberFormat="1" applyFont="1" applyFill="1" applyBorder="1" applyAlignment="1">
      <alignment wrapText="1"/>
      <protection/>
    </xf>
    <xf numFmtId="49" fontId="82" fillId="0" borderId="0" xfId="0" applyNumberFormat="1" applyFont="1" applyBorder="1" applyAlignment="1">
      <alignment/>
    </xf>
    <xf numFmtId="49" fontId="83" fillId="0" borderId="38" xfId="0" applyNumberFormat="1" applyFont="1" applyBorder="1" applyAlignment="1">
      <alignment horizontal="center" vertical="center" wrapText="1"/>
    </xf>
    <xf numFmtId="49" fontId="83" fillId="0" borderId="38" xfId="0" applyNumberFormat="1" applyFont="1" applyBorder="1" applyAlignment="1">
      <alignment horizontal="left" vertical="center" wrapText="1"/>
    </xf>
    <xf numFmtId="49" fontId="83" fillId="0" borderId="38" xfId="0" applyNumberFormat="1" applyFont="1" applyBorder="1" applyAlignment="1">
      <alignment horizontal="center" wrapText="1"/>
    </xf>
    <xf numFmtId="188" fontId="83" fillId="0" borderId="38" xfId="0" applyNumberFormat="1" applyFont="1" applyBorder="1" applyAlignment="1">
      <alignment horizontal="right" wrapText="1"/>
    </xf>
    <xf numFmtId="49" fontId="82" fillId="0" borderId="38" xfId="0" applyNumberFormat="1" applyFont="1" applyBorder="1" applyAlignment="1">
      <alignment horizontal="center" vertical="center" wrapText="1"/>
    </xf>
    <xf numFmtId="49" fontId="82" fillId="0" borderId="38" xfId="0" applyNumberFormat="1" applyFont="1" applyBorder="1" applyAlignment="1">
      <alignment horizontal="left" vertical="center" wrapText="1"/>
    </xf>
    <xf numFmtId="49" fontId="82" fillId="0" borderId="38" xfId="0" applyNumberFormat="1" applyFont="1" applyBorder="1" applyAlignment="1">
      <alignment horizontal="center" wrapText="1"/>
    </xf>
    <xf numFmtId="188" fontId="82" fillId="0" borderId="38" xfId="0" applyNumberFormat="1" applyFont="1" applyBorder="1" applyAlignment="1">
      <alignment horizontal="right" wrapText="1"/>
    </xf>
    <xf numFmtId="49" fontId="83" fillId="0" borderId="28" xfId="0" applyNumberFormat="1" applyFont="1" applyBorder="1" applyAlignment="1">
      <alignment horizontal="center" vertical="center" wrapText="1"/>
    </xf>
    <xf numFmtId="49" fontId="83" fillId="0" borderId="28" xfId="0" applyNumberFormat="1" applyFont="1" applyBorder="1" applyAlignment="1">
      <alignment horizontal="left" vertical="center" wrapText="1"/>
    </xf>
    <xf numFmtId="49" fontId="83" fillId="0" borderId="28" xfId="0" applyNumberFormat="1" applyFont="1" applyBorder="1" applyAlignment="1">
      <alignment horizontal="center" wrapText="1"/>
    </xf>
    <xf numFmtId="188" fontId="83" fillId="0" borderId="28" xfId="0" applyNumberFormat="1" applyFont="1" applyBorder="1" applyAlignment="1">
      <alignment horizontal="right" wrapText="1"/>
    </xf>
    <xf numFmtId="195" fontId="81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right" vertical="center"/>
    </xf>
    <xf numFmtId="49" fontId="44" fillId="0" borderId="28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24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186" fontId="46" fillId="0" borderId="24" xfId="0" applyNumberFormat="1" applyFont="1" applyFill="1" applyBorder="1" applyAlignment="1">
      <alignment horizontal="center" vertical="center" wrapText="1"/>
    </xf>
    <xf numFmtId="186" fontId="44" fillId="0" borderId="24" xfId="0" applyNumberFormat="1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9" fillId="0" borderId="40" xfId="0" applyNumberFormat="1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left" vertical="center" wrapText="1"/>
    </xf>
    <xf numFmtId="49" fontId="49" fillId="0" borderId="41" xfId="0" applyNumberFormat="1" applyFont="1" applyFill="1" applyBorder="1" applyAlignment="1">
      <alignment horizontal="center" vertical="center" wrapText="1"/>
    </xf>
    <xf numFmtId="186" fontId="49" fillId="0" borderId="42" xfId="0" applyNumberFormat="1" applyFont="1" applyFill="1" applyBorder="1" applyAlignment="1">
      <alignment horizontal="right" vertical="center" wrapText="1"/>
    </xf>
    <xf numFmtId="199" fontId="84" fillId="0" borderId="0" xfId="0" applyNumberFormat="1" applyFont="1" applyFill="1" applyAlignment="1">
      <alignment vertical="center"/>
    </xf>
    <xf numFmtId="0" fontId="85" fillId="0" borderId="0" xfId="154" applyFont="1" applyFill="1" applyAlignment="1">
      <alignment vertical="center"/>
      <protection/>
    </xf>
    <xf numFmtId="197" fontId="84" fillId="0" borderId="0" xfId="0" applyNumberFormat="1" applyFont="1" applyFill="1" applyAlignment="1">
      <alignment/>
    </xf>
    <xf numFmtId="0" fontId="50" fillId="0" borderId="0" xfId="154" applyFont="1" applyFill="1" applyAlignment="1">
      <alignment vertical="center"/>
      <protection/>
    </xf>
    <xf numFmtId="0" fontId="8" fillId="0" borderId="24" xfId="0" applyFont="1" applyFill="1" applyBorder="1" applyAlignment="1">
      <alignment horizontal="center" vertical="top"/>
    </xf>
    <xf numFmtId="0" fontId="51" fillId="0" borderId="0" xfId="0" applyFont="1" applyFill="1" applyAlignment="1">
      <alignment/>
    </xf>
    <xf numFmtId="49" fontId="82" fillId="0" borderId="39" xfId="0" applyNumberFormat="1" applyFont="1" applyBorder="1" applyAlignment="1">
      <alignment vertical="center" wrapText="1"/>
    </xf>
    <xf numFmtId="49" fontId="82" fillId="0" borderId="24" xfId="0" applyNumberFormat="1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9" fontId="5" fillId="59" borderId="28" xfId="145" applyNumberFormat="1" applyFont="1" applyFill="1" applyBorder="1" applyAlignment="1">
      <alignment horizontal="center" vertical="center" wrapText="1"/>
      <protection/>
    </xf>
    <xf numFmtId="186" fontId="5" fillId="0" borderId="28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9" fontId="46" fillId="0" borderId="28" xfId="0" applyNumberFormat="1" applyFont="1" applyFill="1" applyBorder="1" applyAlignment="1">
      <alignment horizontal="center" vertical="center" wrapText="1"/>
    </xf>
    <xf numFmtId="0" fontId="47" fillId="0" borderId="28" xfId="0" applyNumberFormat="1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 wrapText="1"/>
    </xf>
    <xf numFmtId="186" fontId="46" fillId="0" borderId="28" xfId="0" applyNumberFormat="1" applyFont="1" applyFill="1" applyBorder="1" applyAlignment="1">
      <alignment horizontal="right" vertical="center" wrapText="1"/>
    </xf>
    <xf numFmtId="0" fontId="44" fillId="0" borderId="28" xfId="0" applyFont="1" applyFill="1" applyBorder="1" applyAlignment="1">
      <alignment horizontal="justify" vertical="center" wrapText="1"/>
    </xf>
    <xf numFmtId="186" fontId="44" fillId="0" borderId="28" xfId="0" applyNumberFormat="1" applyFont="1" applyFill="1" applyBorder="1" applyAlignment="1">
      <alignment horizontal="right" vertical="center" wrapText="1"/>
    </xf>
    <xf numFmtId="0" fontId="44" fillId="0" borderId="28" xfId="0" applyFont="1" applyFill="1" applyBorder="1" applyAlignment="1">
      <alignment horizontal="left" vertical="center" wrapText="1"/>
    </xf>
    <xf numFmtId="2" fontId="44" fillId="0" borderId="28" xfId="0" applyNumberFormat="1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justify" vertical="center" wrapText="1"/>
    </xf>
    <xf numFmtId="2" fontId="44" fillId="0" borderId="29" xfId="0" applyNumberFormat="1" applyFont="1" applyFill="1" applyBorder="1" applyAlignment="1">
      <alignment horizontal="center" vertical="center" wrapText="1"/>
    </xf>
    <xf numFmtId="0" fontId="44" fillId="0" borderId="29" xfId="0" applyNumberFormat="1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vertical="center" wrapText="1"/>
    </xf>
    <xf numFmtId="186" fontId="44" fillId="0" borderId="29" xfId="0" applyNumberFormat="1" applyFont="1" applyFill="1" applyBorder="1" applyAlignment="1">
      <alignment horizontal="right" vertical="center" wrapText="1"/>
    </xf>
    <xf numFmtId="186" fontId="0" fillId="0" borderId="0" xfId="0" applyNumberFormat="1" applyAlignment="1">
      <alignment/>
    </xf>
    <xf numFmtId="0" fontId="9" fillId="0" borderId="2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186" fontId="5" fillId="0" borderId="24" xfId="0" applyNumberFormat="1" applyFont="1" applyFill="1" applyBorder="1" applyAlignment="1">
      <alignment horizontal="right" vertical="center" wrapText="1"/>
    </xf>
    <xf numFmtId="2" fontId="82" fillId="0" borderId="0" xfId="0" applyNumberFormat="1" applyFont="1" applyBorder="1" applyAlignment="1">
      <alignment/>
    </xf>
    <xf numFmtId="0" fontId="5" fillId="0" borderId="28" xfId="0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186" fontId="10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0" fontId="44" fillId="0" borderId="28" xfId="0" applyNumberFormat="1" applyFont="1" applyFill="1" applyBorder="1" applyAlignment="1">
      <alignment horizontal="center" vertical="center" wrapText="1"/>
    </xf>
    <xf numFmtId="0" fontId="4" fillId="59" borderId="0" xfId="145" applyNumberFormat="1" applyFont="1" applyFill="1" applyBorder="1" applyAlignment="1">
      <alignment horizontal="center" wrapText="1"/>
      <protection/>
    </xf>
    <xf numFmtId="0" fontId="4" fillId="59" borderId="0" xfId="145" applyNumberFormat="1" applyFont="1" applyFill="1" applyBorder="1" applyAlignment="1">
      <alignment horizontal="center"/>
      <protection/>
    </xf>
    <xf numFmtId="49" fontId="15" fillId="59" borderId="0" xfId="145" applyNumberFormat="1" applyFont="1" applyFill="1" applyBorder="1" applyAlignment="1">
      <alignment horizontal="left"/>
      <protection/>
    </xf>
    <xf numFmtId="49" fontId="5" fillId="59" borderId="28" xfId="145" applyNumberFormat="1" applyFont="1" applyFill="1" applyBorder="1" applyAlignment="1">
      <alignment horizontal="center" vertical="center" wrapText="1"/>
      <protection/>
    </xf>
    <xf numFmtId="49" fontId="5" fillId="59" borderId="29" xfId="145" applyNumberFormat="1" applyFont="1" applyFill="1" applyBorder="1" applyAlignment="1">
      <alignment horizontal="center" vertical="center" wrapText="1"/>
      <protection/>
    </xf>
    <xf numFmtId="49" fontId="5" fillId="59" borderId="43" xfId="145" applyNumberFormat="1" applyFont="1" applyFill="1" applyBorder="1" applyAlignment="1">
      <alignment horizontal="center" vertical="center" wrapText="1"/>
      <protection/>
    </xf>
    <xf numFmtId="0" fontId="5" fillId="59" borderId="29" xfId="145" applyNumberFormat="1" applyFont="1" applyFill="1" applyBorder="1" applyAlignment="1">
      <alignment horizontal="center" vertical="center" wrapText="1"/>
      <protection/>
    </xf>
    <xf numFmtId="0" fontId="5" fillId="59" borderId="43" xfId="145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93 28" xfId="53"/>
    <cellStyle name="style0" xfId="54"/>
    <cellStyle name="td" xfId="55"/>
    <cellStyle name="tr" xfId="56"/>
    <cellStyle name="xl21" xfId="57"/>
    <cellStyle name="xl22" xfId="58"/>
    <cellStyle name="xl22 2" xfId="59"/>
    <cellStyle name="xl23" xfId="60"/>
    <cellStyle name="xl23 2" xfId="61"/>
    <cellStyle name="xl24" xfId="62"/>
    <cellStyle name="xl24 2" xfId="63"/>
    <cellStyle name="xl25" xfId="64"/>
    <cellStyle name="xl25 2" xfId="65"/>
    <cellStyle name="xl26" xfId="66"/>
    <cellStyle name="xl26 2" xfId="67"/>
    <cellStyle name="xl27" xfId="68"/>
    <cellStyle name="xl27 2" xfId="69"/>
    <cellStyle name="xl28" xfId="70"/>
    <cellStyle name="xl28 2" xfId="71"/>
    <cellStyle name="xl29" xfId="72"/>
    <cellStyle name="xl29 2" xfId="73"/>
    <cellStyle name="xl30" xfId="74"/>
    <cellStyle name="xl30 2" xfId="75"/>
    <cellStyle name="xl31" xfId="76"/>
    <cellStyle name="xl31 2" xfId="77"/>
    <cellStyle name="xl32" xfId="78"/>
    <cellStyle name="xl32 2" xfId="79"/>
    <cellStyle name="xl33" xfId="80"/>
    <cellStyle name="xl33 2" xfId="81"/>
    <cellStyle name="xl34" xfId="82"/>
    <cellStyle name="xl34 2" xfId="83"/>
    <cellStyle name="xl35" xfId="84"/>
    <cellStyle name="xl35 2" xfId="85"/>
    <cellStyle name="xl36" xfId="86"/>
    <cellStyle name="xl36 2" xfId="87"/>
    <cellStyle name="xl37" xfId="88"/>
    <cellStyle name="xl37 2" xfId="89"/>
    <cellStyle name="xl38" xfId="90"/>
    <cellStyle name="xl38 2" xfId="91"/>
    <cellStyle name="xl39" xfId="92"/>
    <cellStyle name="xl39 2" xfId="93"/>
    <cellStyle name="xl40" xfId="94"/>
    <cellStyle name="xl40 2" xfId="95"/>
    <cellStyle name="xl41" xfId="96"/>
    <cellStyle name="xl41 2" xfId="97"/>
    <cellStyle name="xl42" xfId="98"/>
    <cellStyle name="xl42 2" xfId="99"/>
    <cellStyle name="xl43" xfId="100"/>
    <cellStyle name="xl43 2" xfId="101"/>
    <cellStyle name="xl44" xfId="102"/>
    <cellStyle name="xl44 2" xfId="103"/>
    <cellStyle name="xl45" xfId="104"/>
    <cellStyle name="xl46" xfId="105"/>
    <cellStyle name="Акцент1" xfId="106"/>
    <cellStyle name="Акцент1 2" xfId="107"/>
    <cellStyle name="Акцент2" xfId="108"/>
    <cellStyle name="Акцент2 2" xfId="109"/>
    <cellStyle name="Акцент3" xfId="110"/>
    <cellStyle name="Акцент3 2" xfId="111"/>
    <cellStyle name="Акцент4" xfId="112"/>
    <cellStyle name="Акцент4 2" xfId="113"/>
    <cellStyle name="Акцент5" xfId="114"/>
    <cellStyle name="Акцент5 2" xfId="115"/>
    <cellStyle name="Акцент6" xfId="116"/>
    <cellStyle name="Акцент6 2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Денежный 2" xfId="128"/>
    <cellStyle name="Заголовок 1" xfId="129"/>
    <cellStyle name="Заголовок 1 2" xfId="130"/>
    <cellStyle name="Заголовок 2" xfId="131"/>
    <cellStyle name="Заголовок 2 2" xfId="132"/>
    <cellStyle name="Заголовок 3" xfId="133"/>
    <cellStyle name="Заголовок 3 2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2 2" xfId="146"/>
    <cellStyle name="Обычный 3" xfId="147"/>
    <cellStyle name="Обычный 3 2" xfId="148"/>
    <cellStyle name="Обычный 4" xfId="149"/>
    <cellStyle name="Обычный 4 2" xfId="150"/>
    <cellStyle name="Обычный 4 3" xfId="151"/>
    <cellStyle name="Обычный 7" xfId="152"/>
    <cellStyle name="Обычный 8" xfId="153"/>
    <cellStyle name="Обычный_0-2009 прил 13 субвенции" xfId="154"/>
    <cellStyle name="Обычный_прил № 6 ГРС 2007" xfId="155"/>
    <cellStyle name="Followed Hyperlink" xfId="156"/>
    <cellStyle name="Плохой" xfId="157"/>
    <cellStyle name="Плохой 2" xfId="158"/>
    <cellStyle name="Пояснение" xfId="159"/>
    <cellStyle name="Пояснение 2" xfId="160"/>
    <cellStyle name="Примечание" xfId="161"/>
    <cellStyle name="Примечание 2" xfId="162"/>
    <cellStyle name="Percent" xfId="163"/>
    <cellStyle name="Процентный 2" xfId="164"/>
    <cellStyle name="Связанная ячейка" xfId="165"/>
    <cellStyle name="Связанная ячейка 2" xfId="166"/>
    <cellStyle name="Стиль 1" xfId="167"/>
    <cellStyle name="Текст предупреждения" xfId="168"/>
    <cellStyle name="Текст предупреждения 2" xfId="169"/>
    <cellStyle name="Тысячи [0]_Лист1" xfId="170"/>
    <cellStyle name="Тысячи_Лист1" xfId="171"/>
    <cellStyle name="Comma" xfId="172"/>
    <cellStyle name="Comma [0]" xfId="173"/>
    <cellStyle name="Финансовый 2" xfId="174"/>
    <cellStyle name="Финансовый 3" xfId="175"/>
    <cellStyle name="Финансовый 4" xfId="176"/>
    <cellStyle name="Финансовый 4 2" xfId="177"/>
    <cellStyle name="Финансовый 5" xfId="178"/>
    <cellStyle name="Финансовый 6" xfId="179"/>
    <cellStyle name="Хороший" xfId="180"/>
    <cellStyle name="Хороший 2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54;&#1050;&#1059;&#1052;&#1045;&#1053;&#1058;&#1067;\&#1041;&#1102;&#1076;&#1078;&#1077;&#1090;%20&#1085;&#1072;%202022%20&#1075;&#1086;&#1076;\&#1041;&#1102;&#1076;&#1078;&#1077;&#1090;%20&#8470;%2014%20&#1086;&#1090;%2020.10.2022\+&#1055;&#1088;&#1080;&#1083;&#1086;&#1078;&#1077;&#1085;&#1080;&#1103;%20%20&#1082;%20%20&#8470;%2014%20&#1086;&#1090;%2020.10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ы"/>
      <sheetName val="2 источники"/>
      <sheetName val="3 Разд Подр"/>
      <sheetName val="4 ведомств"/>
      <sheetName val="5 прогр "/>
      <sheetName val="6 инвест"/>
      <sheetName val="справочно"/>
    </sheetNames>
    <sheetDataSet>
      <sheetData sheetId="3">
        <row r="155">
          <cell r="H155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964" name="Таблица494421443947" displayName="Таблица494421443947" ref="A22:G296" comment="" totalsRowShown="0">
  <autoFilter ref="A22:G296"/>
  <tableColumns count="7">
    <tableColumn id="1" name="1"/>
    <tableColumn id="3" name="2"/>
    <tableColumn id="4" name="3"/>
    <tableColumn id="5" name="4"/>
    <tableColumn id="6" name="5"/>
    <tableColumn id="7" name="6"/>
    <tableColumn id="8" name="7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965" name="Таблица494421443448948" displayName="Таблица494421443448948" ref="A22:H318" comment="" totalsRowShown="0">
  <autoFilter ref="A22:H318"/>
  <tableColumns count="8">
    <tableColumn id="1" name="1"/>
    <tableColumn id="274" name="22"/>
    <tableColumn id="3" name="3"/>
    <tableColumn id="4" name="4"/>
    <tableColumn id="5" name="5"/>
    <tableColumn id="6" name="6"/>
    <tableColumn id="7" name="7"/>
    <tableColumn id="8" name="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S82" sqref="S82"/>
    </sheetView>
  </sheetViews>
  <sheetFormatPr defaultColWidth="9.140625" defaultRowHeight="12.75"/>
  <cols>
    <col min="1" max="1" width="24.28125" style="44" customWidth="1"/>
    <col min="2" max="2" width="56.7109375" style="44" customWidth="1"/>
    <col min="3" max="3" width="14.140625" style="44" customWidth="1"/>
    <col min="4" max="4" width="0" style="44" hidden="1" customWidth="1"/>
    <col min="5" max="5" width="9.57421875" style="44" hidden="1" customWidth="1"/>
    <col min="6" max="6" width="10.00390625" style="44" hidden="1" customWidth="1"/>
    <col min="7" max="10" width="0" style="44" hidden="1" customWidth="1"/>
    <col min="11" max="11" width="14.140625" style="44" hidden="1" customWidth="1"/>
    <col min="12" max="12" width="17.28125" style="44" hidden="1" customWidth="1"/>
    <col min="13" max="17" width="0" style="44" hidden="1" customWidth="1"/>
    <col min="18" max="19" width="10.8515625" style="44" bestFit="1" customWidth="1"/>
    <col min="20" max="22" width="9.140625" style="44" customWidth="1"/>
    <col min="23" max="23" width="15.8515625" style="44" hidden="1" customWidth="1"/>
    <col min="24" max="24" width="20.57421875" style="44" hidden="1" customWidth="1"/>
    <col min="25" max="16384" width="9.140625" style="44" customWidth="1"/>
  </cols>
  <sheetData>
    <row r="1" spans="1:4" ht="18.75">
      <c r="A1" s="212" t="s">
        <v>196</v>
      </c>
      <c r="B1" s="212"/>
      <c r="C1" s="212"/>
      <c r="D1" s="60"/>
    </row>
    <row r="2" spans="1:4" ht="18.75">
      <c r="A2" s="212" t="s">
        <v>75</v>
      </c>
      <c r="B2" s="212"/>
      <c r="C2" s="212"/>
      <c r="D2" s="60"/>
    </row>
    <row r="3" spans="1:4" ht="18.75">
      <c r="A3" s="212" t="s">
        <v>425</v>
      </c>
      <c r="B3" s="212"/>
      <c r="C3" s="212"/>
      <c r="D3" s="60"/>
    </row>
    <row r="4" spans="1:4" ht="18.75">
      <c r="A4" s="212" t="s">
        <v>392</v>
      </c>
      <c r="B4" s="212"/>
      <c r="C4" s="212"/>
      <c r="D4" s="60"/>
    </row>
    <row r="5" spans="1:4" ht="18.75">
      <c r="A5" s="212" t="s">
        <v>432</v>
      </c>
      <c r="B5" s="212"/>
      <c r="C5" s="212"/>
      <c r="D5" s="60"/>
    </row>
    <row r="9" spans="1:4" ht="18.75">
      <c r="A9" s="212" t="s">
        <v>196</v>
      </c>
      <c r="B9" s="212"/>
      <c r="C9" s="212"/>
      <c r="D9" s="38"/>
    </row>
    <row r="10" spans="1:4" ht="18.75">
      <c r="A10" s="50"/>
      <c r="B10" s="50"/>
      <c r="C10" s="50" t="s">
        <v>75</v>
      </c>
      <c r="D10" s="38"/>
    </row>
    <row r="11" spans="1:4" ht="18.75">
      <c r="A11" s="212" t="s">
        <v>392</v>
      </c>
      <c r="B11" s="212"/>
      <c r="C11" s="212"/>
      <c r="D11" s="38"/>
    </row>
    <row r="12" spans="1:4" ht="18.75">
      <c r="A12" s="212" t="s">
        <v>418</v>
      </c>
      <c r="B12" s="212"/>
      <c r="C12" s="212"/>
      <c r="D12" s="38"/>
    </row>
    <row r="13" spans="1:4" ht="18.75">
      <c r="A13" s="50"/>
      <c r="B13" s="50"/>
      <c r="C13" s="50"/>
      <c r="D13" s="38"/>
    </row>
    <row r="14" spans="1:4" ht="18.75">
      <c r="A14" s="50"/>
      <c r="B14" s="50"/>
      <c r="C14" s="50"/>
      <c r="D14" s="38"/>
    </row>
    <row r="15" spans="1:3" ht="15">
      <c r="A15" s="93"/>
      <c r="B15" s="213"/>
      <c r="C15" s="213"/>
    </row>
    <row r="16" spans="1:3" ht="27.75" customHeight="1">
      <c r="A16" s="214" t="s">
        <v>393</v>
      </c>
      <c r="B16" s="214"/>
      <c r="C16" s="214"/>
    </row>
    <row r="17" ht="12.75">
      <c r="C17" s="90" t="s">
        <v>46</v>
      </c>
    </row>
    <row r="18" spans="1:24" ht="25.5">
      <c r="A18" s="41" t="s">
        <v>233</v>
      </c>
      <c r="B18" s="95" t="s">
        <v>2</v>
      </c>
      <c r="C18" s="41" t="s">
        <v>234</v>
      </c>
      <c r="K18" s="41">
        <v>2023</v>
      </c>
      <c r="L18" s="41">
        <v>2024</v>
      </c>
      <c r="W18" s="41"/>
      <c r="X18" s="41"/>
    </row>
    <row r="19" spans="1:24" ht="12.75">
      <c r="A19" s="91">
        <v>1</v>
      </c>
      <c r="B19" s="91">
        <v>2</v>
      </c>
      <c r="C19" s="91">
        <v>3</v>
      </c>
      <c r="K19" s="91">
        <v>3</v>
      </c>
      <c r="L19" s="91">
        <v>3</v>
      </c>
      <c r="W19" s="91"/>
      <c r="X19" s="91"/>
    </row>
    <row r="20" spans="1:24" ht="34.5" customHeight="1">
      <c r="A20" s="98" t="s">
        <v>235</v>
      </c>
      <c r="B20" s="99" t="s">
        <v>236</v>
      </c>
      <c r="C20" s="100">
        <f>SUM(C21+C23+C29+C31+C34+C36+C40+C42+C45+C48)</f>
        <v>76452.28864</v>
      </c>
      <c r="E20" s="215" t="s">
        <v>237</v>
      </c>
      <c r="F20" s="215"/>
      <c r="G20" s="215"/>
      <c r="H20" s="215"/>
      <c r="I20" s="44" t="s">
        <v>238</v>
      </c>
      <c r="K20" s="100">
        <f>SUM(K21+K23+K29+K31+K34+K36+K40+K42+K45+K48)</f>
        <v>37457.52864</v>
      </c>
      <c r="L20" s="100">
        <f>SUM(L21+L23+L29+L31+L34+L36+L40+L42+L45+L48)</f>
        <v>38201.87864</v>
      </c>
      <c r="W20" s="100"/>
      <c r="X20" s="100"/>
    </row>
    <row r="21" spans="1:24" ht="18" customHeight="1">
      <c r="A21" s="92" t="s">
        <v>239</v>
      </c>
      <c r="B21" s="101" t="s">
        <v>240</v>
      </c>
      <c r="C21" s="102">
        <f>SUM(C22)</f>
        <v>11699</v>
      </c>
      <c r="F21" s="44">
        <f>(C20)*50%</f>
        <v>38226.14432</v>
      </c>
      <c r="K21" s="102">
        <f>SUM(K22)</f>
        <v>11059</v>
      </c>
      <c r="L21" s="102">
        <f>SUM(L22)</f>
        <v>11281</v>
      </c>
      <c r="W21" s="102"/>
      <c r="X21" s="102"/>
    </row>
    <row r="22" spans="1:24" ht="18" customHeight="1">
      <c r="A22" s="91" t="s">
        <v>201</v>
      </c>
      <c r="B22" s="209" t="s">
        <v>241</v>
      </c>
      <c r="C22" s="103">
        <v>11699</v>
      </c>
      <c r="F22" s="80"/>
      <c r="K22" s="103">
        <v>11059</v>
      </c>
      <c r="L22" s="103">
        <v>11281</v>
      </c>
      <c r="W22" s="103"/>
      <c r="X22" s="103"/>
    </row>
    <row r="23" spans="1:24" ht="36" customHeight="1">
      <c r="A23" s="92" t="s">
        <v>345</v>
      </c>
      <c r="B23" s="101" t="s">
        <v>346</v>
      </c>
      <c r="C23" s="102">
        <f>C24</f>
        <v>1662.6000000000001</v>
      </c>
      <c r="F23" s="80"/>
      <c r="K23" s="103">
        <f>K24</f>
        <v>1302.34</v>
      </c>
      <c r="L23" s="103">
        <f>L24</f>
        <v>1329.69</v>
      </c>
      <c r="S23" s="80"/>
      <c r="W23" s="102"/>
      <c r="X23" s="102"/>
    </row>
    <row r="24" spans="1:24" ht="32.25" customHeight="1">
      <c r="A24" s="91" t="s">
        <v>359</v>
      </c>
      <c r="B24" s="209" t="s">
        <v>347</v>
      </c>
      <c r="C24" s="103">
        <f>C25+C26+C27+C28</f>
        <v>1662.6000000000001</v>
      </c>
      <c r="F24" s="80"/>
      <c r="K24" s="103">
        <v>1302.34</v>
      </c>
      <c r="L24" s="103">
        <v>1329.69</v>
      </c>
      <c r="W24" s="103"/>
      <c r="X24" s="103"/>
    </row>
    <row r="25" spans="1:24" ht="94.5" customHeight="1">
      <c r="A25" s="91" t="s">
        <v>360</v>
      </c>
      <c r="B25" s="209" t="s">
        <v>361</v>
      </c>
      <c r="C25" s="103">
        <v>867.1</v>
      </c>
      <c r="F25" s="80"/>
      <c r="K25" s="103"/>
      <c r="L25" s="103"/>
      <c r="W25" s="103"/>
      <c r="X25" s="103"/>
    </row>
    <row r="26" spans="1:24" ht="105.75" customHeight="1">
      <c r="A26" s="91" t="s">
        <v>362</v>
      </c>
      <c r="B26" s="209" t="s">
        <v>363</v>
      </c>
      <c r="C26" s="103">
        <v>4.1</v>
      </c>
      <c r="F26" s="80"/>
      <c r="K26" s="103"/>
      <c r="L26" s="103"/>
      <c r="W26" s="103"/>
      <c r="X26" s="103"/>
    </row>
    <row r="27" spans="1:24" ht="88.5" customHeight="1">
      <c r="A27" s="91" t="s">
        <v>364</v>
      </c>
      <c r="B27" s="209" t="s">
        <v>365</v>
      </c>
      <c r="C27" s="103">
        <v>899.1</v>
      </c>
      <c r="F27" s="80"/>
      <c r="K27" s="103"/>
      <c r="L27" s="103"/>
      <c r="W27" s="103"/>
      <c r="X27" s="103"/>
    </row>
    <row r="28" spans="1:24" ht="92.25" customHeight="1">
      <c r="A28" s="91" t="s">
        <v>366</v>
      </c>
      <c r="B28" s="209" t="s">
        <v>367</v>
      </c>
      <c r="C28" s="103">
        <v>-107.7</v>
      </c>
      <c r="F28" s="80"/>
      <c r="K28" s="103"/>
      <c r="L28" s="103"/>
      <c r="W28" s="103"/>
      <c r="X28" s="103"/>
    </row>
    <row r="29" spans="1:24" ht="18" customHeight="1">
      <c r="A29" s="92" t="s">
        <v>242</v>
      </c>
      <c r="B29" s="104" t="s">
        <v>243</v>
      </c>
      <c r="C29" s="102">
        <f>SUM(C30)</f>
        <v>61500</v>
      </c>
      <c r="K29" s="102">
        <f>SUM(K30)</f>
        <v>24449</v>
      </c>
      <c r="L29" s="102">
        <f>SUM(L30)</f>
        <v>24938</v>
      </c>
      <c r="W29" s="102"/>
      <c r="X29" s="102"/>
    </row>
    <row r="30" spans="1:24" ht="18" customHeight="1">
      <c r="A30" s="91" t="s">
        <v>202</v>
      </c>
      <c r="B30" s="94" t="s">
        <v>244</v>
      </c>
      <c r="C30" s="103">
        <v>61500</v>
      </c>
      <c r="D30" s="55"/>
      <c r="K30" s="103">
        <v>24449</v>
      </c>
      <c r="L30" s="103">
        <v>24938</v>
      </c>
      <c r="W30" s="103"/>
      <c r="X30" s="103"/>
    </row>
    <row r="31" spans="1:24" ht="18" customHeight="1">
      <c r="A31" s="92" t="s">
        <v>245</v>
      </c>
      <c r="B31" s="101" t="s">
        <v>246</v>
      </c>
      <c r="C31" s="102">
        <f>SUM(C32:C33)</f>
        <v>776</v>
      </c>
      <c r="K31" s="102">
        <f>SUM(K32:K33)</f>
        <v>305</v>
      </c>
      <c r="L31" s="102">
        <f>SUM(L32:L33)</f>
        <v>311</v>
      </c>
      <c r="W31" s="102"/>
      <c r="X31" s="102"/>
    </row>
    <row r="32" spans="1:24" ht="18" customHeight="1">
      <c r="A32" s="91" t="s">
        <v>203</v>
      </c>
      <c r="B32" s="94" t="s">
        <v>247</v>
      </c>
      <c r="C32" s="103">
        <v>118</v>
      </c>
      <c r="K32" s="103">
        <v>10</v>
      </c>
      <c r="L32" s="103">
        <v>10</v>
      </c>
      <c r="W32" s="103"/>
      <c r="X32" s="103"/>
    </row>
    <row r="33" spans="1:24" ht="18" customHeight="1">
      <c r="A33" s="91" t="s">
        <v>204</v>
      </c>
      <c r="B33" s="94" t="s">
        <v>248</v>
      </c>
      <c r="C33" s="103">
        <f>653+5</f>
        <v>658</v>
      </c>
      <c r="K33" s="103">
        <v>295</v>
      </c>
      <c r="L33" s="103">
        <v>301</v>
      </c>
      <c r="W33" s="103"/>
      <c r="X33" s="103"/>
    </row>
    <row r="34" spans="1:24" ht="18" customHeight="1">
      <c r="A34" s="92" t="s">
        <v>249</v>
      </c>
      <c r="B34" s="105" t="s">
        <v>250</v>
      </c>
      <c r="C34" s="102">
        <f>SUM(C35)</f>
        <v>13</v>
      </c>
      <c r="K34" s="102">
        <f>SUM(K35)</f>
        <v>15</v>
      </c>
      <c r="L34" s="102">
        <f>SUM(L35)</f>
        <v>15</v>
      </c>
      <c r="W34" s="102"/>
      <c r="X34" s="102"/>
    </row>
    <row r="35" spans="1:24" ht="57.75" customHeight="1">
      <c r="A35" s="91" t="s">
        <v>205</v>
      </c>
      <c r="B35" s="106" t="s">
        <v>206</v>
      </c>
      <c r="C35" s="103">
        <v>13</v>
      </c>
      <c r="K35" s="103">
        <v>15</v>
      </c>
      <c r="L35" s="103">
        <v>15</v>
      </c>
      <c r="W35" s="103"/>
      <c r="X35" s="103"/>
    </row>
    <row r="36" spans="1:24" ht="48" customHeight="1">
      <c r="A36" s="92" t="s">
        <v>251</v>
      </c>
      <c r="B36" s="105" t="s">
        <v>252</v>
      </c>
      <c r="C36" s="102">
        <f>C37</f>
        <v>708.1886400000001</v>
      </c>
      <c r="K36" s="102">
        <f>K37</f>
        <v>300.18864</v>
      </c>
      <c r="L36" s="102">
        <f>L37</f>
        <v>300.18864</v>
      </c>
      <c r="W36" s="102"/>
      <c r="X36" s="102"/>
    </row>
    <row r="37" spans="1:24" s="59" customFormat="1" ht="74.25" customHeight="1">
      <c r="A37" s="107" t="s">
        <v>253</v>
      </c>
      <c r="B37" s="108" t="s">
        <v>254</v>
      </c>
      <c r="C37" s="109">
        <f>C38+C39</f>
        <v>708.1886400000001</v>
      </c>
      <c r="K37" s="109">
        <f>K38+K39</f>
        <v>300.18864</v>
      </c>
      <c r="L37" s="109">
        <f>L38+L39</f>
        <v>300.18864</v>
      </c>
      <c r="W37" s="109"/>
      <c r="X37" s="109"/>
    </row>
    <row r="38" spans="1:24" s="59" customFormat="1" ht="66" customHeight="1">
      <c r="A38" s="95" t="s">
        <v>207</v>
      </c>
      <c r="B38" s="110" t="s">
        <v>208</v>
      </c>
      <c r="C38" s="111">
        <v>300.18864</v>
      </c>
      <c r="F38" s="79"/>
      <c r="K38" s="111">
        <v>300.18864</v>
      </c>
      <c r="L38" s="111">
        <v>300.18864</v>
      </c>
      <c r="W38" s="111"/>
      <c r="X38" s="111"/>
    </row>
    <row r="39" spans="1:24" s="59" customFormat="1" ht="42" customHeight="1">
      <c r="A39" s="95" t="s">
        <v>209</v>
      </c>
      <c r="B39" s="110" t="s">
        <v>210</v>
      </c>
      <c r="C39" s="111">
        <v>408</v>
      </c>
      <c r="K39" s="111"/>
      <c r="L39" s="111"/>
      <c r="W39" s="111"/>
      <c r="X39" s="111"/>
    </row>
    <row r="40" spans="1:24" s="59" customFormat="1" ht="42" customHeight="1" hidden="1">
      <c r="A40" s="112" t="s">
        <v>255</v>
      </c>
      <c r="B40" s="113" t="s">
        <v>256</v>
      </c>
      <c r="C40" s="114">
        <f>C41</f>
        <v>0</v>
      </c>
      <c r="K40" s="114">
        <f>K41</f>
        <v>0</v>
      </c>
      <c r="L40" s="114">
        <f>L41</f>
        <v>0</v>
      </c>
      <c r="W40" s="114"/>
      <c r="X40" s="114"/>
    </row>
    <row r="41" spans="1:24" s="59" customFormat="1" ht="75.75" customHeight="1" hidden="1">
      <c r="A41" s="41" t="s">
        <v>257</v>
      </c>
      <c r="B41" s="110" t="s">
        <v>212</v>
      </c>
      <c r="C41" s="111"/>
      <c r="K41" s="111"/>
      <c r="L41" s="111"/>
      <c r="W41" s="111"/>
      <c r="X41" s="111"/>
    </row>
    <row r="42" spans="1:24" ht="27" customHeight="1">
      <c r="A42" s="92" t="s">
        <v>258</v>
      </c>
      <c r="B42" s="104" t="s">
        <v>259</v>
      </c>
      <c r="C42" s="102">
        <f>C43</f>
        <v>82.5</v>
      </c>
      <c r="K42" s="102">
        <f>K43</f>
        <v>27</v>
      </c>
      <c r="L42" s="102">
        <f>L43</f>
        <v>27</v>
      </c>
      <c r="W42" s="102"/>
      <c r="X42" s="102"/>
    </row>
    <row r="43" spans="1:24" s="59" customFormat="1" ht="33.75" customHeight="1">
      <c r="A43" s="107" t="s">
        <v>260</v>
      </c>
      <c r="B43" s="115" t="s">
        <v>261</v>
      </c>
      <c r="C43" s="109">
        <f>C44</f>
        <v>82.5</v>
      </c>
      <c r="K43" s="109">
        <f>K44</f>
        <v>27</v>
      </c>
      <c r="L43" s="109">
        <f>L44</f>
        <v>27</v>
      </c>
      <c r="W43" s="109"/>
      <c r="X43" s="109"/>
    </row>
    <row r="44" spans="1:24" s="59" customFormat="1" ht="39.75" customHeight="1">
      <c r="A44" s="95" t="s">
        <v>262</v>
      </c>
      <c r="B44" s="96" t="s">
        <v>211</v>
      </c>
      <c r="C44" s="111">
        <v>82.5</v>
      </c>
      <c r="K44" s="111">
        <v>27</v>
      </c>
      <c r="L44" s="111">
        <v>27</v>
      </c>
      <c r="W44" s="111"/>
      <c r="X44" s="111"/>
    </row>
    <row r="45" spans="1:24" ht="21.75" customHeight="1">
      <c r="A45" s="92" t="s">
        <v>213</v>
      </c>
      <c r="B45" s="104" t="s">
        <v>263</v>
      </c>
      <c r="C45" s="102">
        <v>11</v>
      </c>
      <c r="K45" s="102">
        <v>0</v>
      </c>
      <c r="L45" s="102">
        <v>0</v>
      </c>
      <c r="W45" s="102"/>
      <c r="X45" s="102"/>
    </row>
    <row r="46" spans="1:24" s="59" customFormat="1" ht="43.5" customHeight="1" hidden="1">
      <c r="A46" s="95" t="s">
        <v>216</v>
      </c>
      <c r="B46" s="110" t="s">
        <v>264</v>
      </c>
      <c r="C46" s="111"/>
      <c r="K46" s="111"/>
      <c r="L46" s="111"/>
      <c r="W46" s="111"/>
      <c r="X46" s="111"/>
    </row>
    <row r="47" spans="1:24" s="59" customFormat="1" ht="57.75" customHeight="1" hidden="1">
      <c r="A47" s="95" t="s">
        <v>214</v>
      </c>
      <c r="B47" s="110" t="s">
        <v>215</v>
      </c>
      <c r="C47" s="111"/>
      <c r="K47" s="111"/>
      <c r="L47" s="111"/>
      <c r="W47" s="111"/>
      <c r="X47" s="111"/>
    </row>
    <row r="48" spans="1:24" ht="43.5" customHeight="1" hidden="1">
      <c r="A48" s="92" t="s">
        <v>265</v>
      </c>
      <c r="B48" s="105" t="s">
        <v>266</v>
      </c>
      <c r="C48" s="102">
        <f>C49</f>
        <v>0</v>
      </c>
      <c r="K48" s="102">
        <f>K49</f>
        <v>0</v>
      </c>
      <c r="L48" s="102">
        <f>L49</f>
        <v>0</v>
      </c>
      <c r="W48" s="102"/>
      <c r="X48" s="102"/>
    </row>
    <row r="49" spans="1:24" ht="43.5" customHeight="1" hidden="1">
      <c r="A49" s="116" t="s">
        <v>267</v>
      </c>
      <c r="B49" s="117" t="s">
        <v>266</v>
      </c>
      <c r="C49" s="118">
        <f>C50</f>
        <v>0</v>
      </c>
      <c r="K49" s="118">
        <f>K50</f>
        <v>0</v>
      </c>
      <c r="L49" s="118">
        <f>L50</f>
        <v>0</v>
      </c>
      <c r="W49" s="118"/>
      <c r="X49" s="118"/>
    </row>
    <row r="50" spans="1:24" ht="43.5" customHeight="1" hidden="1">
      <c r="A50" s="91" t="s">
        <v>217</v>
      </c>
      <c r="B50" s="106" t="s">
        <v>218</v>
      </c>
      <c r="C50" s="103"/>
      <c r="K50" s="103"/>
      <c r="L50" s="103"/>
      <c r="W50" s="103"/>
      <c r="X50" s="103"/>
    </row>
    <row r="51" spans="1:24" ht="30" customHeight="1">
      <c r="A51" s="98" t="s">
        <v>268</v>
      </c>
      <c r="B51" s="119" t="s">
        <v>269</v>
      </c>
      <c r="C51" s="100">
        <f>SUM(C52)</f>
        <v>66368.846</v>
      </c>
      <c r="K51" s="100">
        <f>SUM(K52)</f>
        <v>26691.3</v>
      </c>
      <c r="L51" s="100">
        <f>SUM(L52)</f>
        <v>26700.8</v>
      </c>
      <c r="W51" s="100"/>
      <c r="X51" s="100"/>
    </row>
    <row r="52" spans="1:24" ht="32.25" customHeight="1">
      <c r="A52" s="92" t="s">
        <v>270</v>
      </c>
      <c r="B52" s="104" t="s">
        <v>271</v>
      </c>
      <c r="C52" s="102">
        <f>SUM(C53+C57+C63+C68)</f>
        <v>66368.846</v>
      </c>
      <c r="K52" s="102">
        <f>SUM(K53+K57+K63+K68)</f>
        <v>26691.3</v>
      </c>
      <c r="L52" s="102">
        <f>SUM(L53+L57+L63+L68)</f>
        <v>26700.8</v>
      </c>
      <c r="W52" s="102"/>
      <c r="X52" s="102"/>
    </row>
    <row r="53" spans="1:24" ht="32.25" customHeight="1">
      <c r="A53" s="98" t="s">
        <v>272</v>
      </c>
      <c r="B53" s="119" t="s">
        <v>273</v>
      </c>
      <c r="C53" s="100">
        <f>C54+C55+C56</f>
        <v>625</v>
      </c>
      <c r="K53" s="100">
        <f>K54+K55+K56</f>
        <v>459</v>
      </c>
      <c r="L53" s="100">
        <f>L54+L55+L56</f>
        <v>459</v>
      </c>
      <c r="W53" s="100"/>
      <c r="X53" s="100"/>
    </row>
    <row r="54" spans="1:24" s="59" customFormat="1" ht="38.25" customHeight="1" hidden="1">
      <c r="A54" s="95" t="s">
        <v>219</v>
      </c>
      <c r="B54" s="97" t="s">
        <v>220</v>
      </c>
      <c r="C54" s="111">
        <v>0</v>
      </c>
      <c r="K54" s="111">
        <v>0</v>
      </c>
      <c r="L54" s="111">
        <v>0</v>
      </c>
      <c r="W54" s="111"/>
      <c r="X54" s="111"/>
    </row>
    <row r="55" spans="1:24" s="59" customFormat="1" ht="38.25" customHeight="1" hidden="1">
      <c r="A55" s="95" t="s">
        <v>221</v>
      </c>
      <c r="B55" s="97" t="s">
        <v>222</v>
      </c>
      <c r="C55" s="111"/>
      <c r="K55" s="111">
        <v>0</v>
      </c>
      <c r="L55" s="111">
        <v>0</v>
      </c>
      <c r="W55" s="111"/>
      <c r="X55" s="111"/>
    </row>
    <row r="56" spans="1:24" s="59" customFormat="1" ht="38.25" customHeight="1">
      <c r="A56" s="95" t="s">
        <v>223</v>
      </c>
      <c r="B56" s="97" t="s">
        <v>224</v>
      </c>
      <c r="C56" s="111">
        <v>625</v>
      </c>
      <c r="K56" s="111">
        <v>459</v>
      </c>
      <c r="L56" s="111">
        <v>459</v>
      </c>
      <c r="W56" s="111"/>
      <c r="X56" s="111"/>
    </row>
    <row r="57" spans="1:24" ht="36.75" customHeight="1">
      <c r="A57" s="98" t="s">
        <v>274</v>
      </c>
      <c r="B57" s="119" t="s">
        <v>275</v>
      </c>
      <c r="C57" s="100">
        <f>C58+C60</f>
        <v>7017.796</v>
      </c>
      <c r="K57" s="100">
        <f>K58+K60</f>
        <v>1217</v>
      </c>
      <c r="L57" s="100">
        <f>L58+L60</f>
        <v>1217</v>
      </c>
      <c r="W57" s="100"/>
      <c r="X57" s="100"/>
    </row>
    <row r="58" spans="1:24" ht="36.75" customHeight="1" hidden="1">
      <c r="A58" s="98" t="s">
        <v>225</v>
      </c>
      <c r="B58" s="119" t="s">
        <v>226</v>
      </c>
      <c r="C58" s="100">
        <f>C59</f>
        <v>0</v>
      </c>
      <c r="K58" s="100">
        <f>K59</f>
        <v>0</v>
      </c>
      <c r="L58" s="100">
        <f>L59</f>
        <v>0</v>
      </c>
      <c r="W58" s="100"/>
      <c r="X58" s="100"/>
    </row>
    <row r="59" spans="1:24" ht="149.25" customHeight="1" hidden="1">
      <c r="A59" s="91" t="s">
        <v>225</v>
      </c>
      <c r="B59" s="94" t="s">
        <v>276</v>
      </c>
      <c r="C59" s="103"/>
      <c r="K59" s="103"/>
      <c r="L59" s="103"/>
      <c r="W59" s="103"/>
      <c r="X59" s="103"/>
    </row>
    <row r="60" spans="1:24" ht="36.75" customHeight="1">
      <c r="A60" s="98" t="s">
        <v>227</v>
      </c>
      <c r="B60" s="119" t="s">
        <v>277</v>
      </c>
      <c r="C60" s="100">
        <f>C61+C62</f>
        <v>7017.796</v>
      </c>
      <c r="K60" s="100">
        <f>K61+K62</f>
        <v>1217</v>
      </c>
      <c r="L60" s="100">
        <f>L61+L62</f>
        <v>1217</v>
      </c>
      <c r="W60" s="100"/>
      <c r="X60" s="100"/>
    </row>
    <row r="61" spans="1:24" ht="69.75" customHeight="1">
      <c r="A61" s="91" t="s">
        <v>227</v>
      </c>
      <c r="B61" s="94" t="s">
        <v>427</v>
      </c>
      <c r="C61" s="103">
        <v>5040</v>
      </c>
      <c r="K61" s="103"/>
      <c r="L61" s="103"/>
      <c r="W61" s="103"/>
      <c r="X61" s="103"/>
    </row>
    <row r="62" spans="1:24" ht="82.5" customHeight="1">
      <c r="A62" s="91" t="s">
        <v>227</v>
      </c>
      <c r="B62" s="94" t="s">
        <v>426</v>
      </c>
      <c r="C62" s="103">
        <v>1977.796</v>
      </c>
      <c r="K62" s="103">
        <v>1217</v>
      </c>
      <c r="L62" s="103">
        <v>1217</v>
      </c>
      <c r="W62" s="103"/>
      <c r="X62" s="103"/>
    </row>
    <row r="63" spans="1:24" ht="27">
      <c r="A63" s="92" t="s">
        <v>278</v>
      </c>
      <c r="B63" s="104" t="s">
        <v>279</v>
      </c>
      <c r="C63" s="120">
        <f>C64+C65+C66</f>
        <v>382.05</v>
      </c>
      <c r="K63" s="120">
        <f>K64+K65+K66</f>
        <v>275.3</v>
      </c>
      <c r="L63" s="120">
        <f>L64+L65+L66</f>
        <v>284.8</v>
      </c>
      <c r="W63" s="120"/>
      <c r="X63" s="120"/>
    </row>
    <row r="64" spans="1:24" s="59" customFormat="1" ht="44.25" customHeight="1">
      <c r="A64" s="95" t="s">
        <v>280</v>
      </c>
      <c r="B64" s="96" t="s">
        <v>228</v>
      </c>
      <c r="C64" s="121">
        <v>22.3</v>
      </c>
      <c r="K64" s="121">
        <v>22.3</v>
      </c>
      <c r="L64" s="121">
        <v>22.3</v>
      </c>
      <c r="W64" s="121"/>
      <c r="X64" s="121"/>
    </row>
    <row r="65" spans="1:24" s="59" customFormat="1" ht="38.25">
      <c r="A65" s="95" t="s">
        <v>281</v>
      </c>
      <c r="B65" s="96" t="s">
        <v>348</v>
      </c>
      <c r="C65" s="121">
        <v>348.55</v>
      </c>
      <c r="K65" s="121">
        <v>241.4</v>
      </c>
      <c r="L65" s="121">
        <v>250.4</v>
      </c>
      <c r="W65" s="121"/>
      <c r="X65" s="121"/>
    </row>
    <row r="66" spans="1:24" ht="25.5">
      <c r="A66" s="91" t="s">
        <v>229</v>
      </c>
      <c r="B66" s="122" t="s">
        <v>230</v>
      </c>
      <c r="C66" s="185">
        <v>11.2</v>
      </c>
      <c r="K66" s="185">
        <v>11.6</v>
      </c>
      <c r="L66" s="185">
        <v>12.1</v>
      </c>
      <c r="W66" s="185"/>
      <c r="X66" s="185"/>
    </row>
    <row r="67" spans="1:24" s="59" customFormat="1" ht="65.25" customHeight="1" hidden="1">
      <c r="A67" s="95" t="s">
        <v>282</v>
      </c>
      <c r="B67" s="96" t="s">
        <v>283</v>
      </c>
      <c r="C67" s="121">
        <v>0</v>
      </c>
      <c r="K67" s="121">
        <v>0</v>
      </c>
      <c r="L67" s="121">
        <v>0</v>
      </c>
      <c r="W67" s="121"/>
      <c r="X67" s="121"/>
    </row>
    <row r="68" spans="1:24" ht="18" customHeight="1">
      <c r="A68" s="92" t="s">
        <v>284</v>
      </c>
      <c r="B68" s="119" t="s">
        <v>285</v>
      </c>
      <c r="C68" s="123">
        <f>C69</f>
        <v>58344</v>
      </c>
      <c r="K68" s="123">
        <f>K69</f>
        <v>24740</v>
      </c>
      <c r="L68" s="123">
        <f>L69</f>
        <v>24740</v>
      </c>
      <c r="W68" s="123"/>
      <c r="X68" s="123"/>
    </row>
    <row r="69" spans="1:24" s="59" customFormat="1" ht="49.5" customHeight="1">
      <c r="A69" s="95" t="s">
        <v>231</v>
      </c>
      <c r="B69" s="96" t="s">
        <v>232</v>
      </c>
      <c r="C69" s="111">
        <f>7544+50800</f>
        <v>58344</v>
      </c>
      <c r="E69" s="186"/>
      <c r="K69" s="111">
        <v>24740</v>
      </c>
      <c r="L69" s="111">
        <v>24740</v>
      </c>
      <c r="W69" s="111"/>
      <c r="X69" s="111"/>
    </row>
    <row r="70" spans="1:24" ht="12.75">
      <c r="A70" s="91"/>
      <c r="B70" s="49" t="s">
        <v>286</v>
      </c>
      <c r="C70" s="123">
        <f>SUM(C20+C51)</f>
        <v>142821.13464</v>
      </c>
      <c r="K70" s="123">
        <f>SUM(K20+K51)</f>
        <v>64148.82863999999</v>
      </c>
      <c r="L70" s="123">
        <f>SUM(L20+L51)</f>
        <v>64902.67864</v>
      </c>
      <c r="R70" s="80"/>
      <c r="W70" s="123"/>
      <c r="X70" s="123"/>
    </row>
    <row r="72" spans="23:24" ht="12.75">
      <c r="W72" s="80"/>
      <c r="X72" s="80"/>
    </row>
    <row r="73" ht="12.75">
      <c r="C73" s="80"/>
    </row>
    <row r="75" ht="12.75" hidden="1">
      <c r="C75" s="80"/>
    </row>
    <row r="76" spans="3:12" ht="12.75" hidden="1">
      <c r="C76" s="80"/>
      <c r="K76" s="80"/>
      <c r="L76" s="80"/>
    </row>
    <row r="77" ht="12.75" hidden="1"/>
    <row r="78" ht="12.75" hidden="1">
      <c r="D78" s="44" t="s">
        <v>287</v>
      </c>
    </row>
    <row r="79" spans="3:12" ht="12.75">
      <c r="C79" s="188"/>
      <c r="K79" s="80"/>
      <c r="L79" s="80"/>
    </row>
    <row r="82" ht="12.75">
      <c r="C82" s="80"/>
    </row>
    <row r="83" ht="12.75">
      <c r="C83" s="80"/>
    </row>
    <row r="84" ht="12.75">
      <c r="C84" s="80"/>
    </row>
    <row r="85" ht="12.75">
      <c r="C85" s="80"/>
    </row>
    <row r="86" spans="3:24" ht="12.75">
      <c r="C86" s="80"/>
      <c r="W86" s="80"/>
      <c r="X86" s="80"/>
    </row>
  </sheetData>
  <sheetProtection/>
  <mergeCells count="11">
    <mergeCell ref="A12:C12"/>
    <mergeCell ref="B15:C15"/>
    <mergeCell ref="A16:C16"/>
    <mergeCell ref="E20:H20"/>
    <mergeCell ref="A9:C9"/>
    <mergeCell ref="A1:C1"/>
    <mergeCell ref="A2:C2"/>
    <mergeCell ref="A3:C3"/>
    <mergeCell ref="A4:C4"/>
    <mergeCell ref="A5:C5"/>
    <mergeCell ref="A11:C11"/>
  </mergeCells>
  <printOptions/>
  <pageMargins left="0.7086614173228347" right="0" top="0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F4" sqref="F4"/>
    </sheetView>
  </sheetViews>
  <sheetFormatPr defaultColWidth="9.140625" defaultRowHeight="12.75"/>
  <cols>
    <col min="1" max="1" width="27.00390625" style="44" customWidth="1"/>
    <col min="2" max="2" width="4.00390625" style="44" customWidth="1"/>
    <col min="3" max="3" width="48.28125" style="44" customWidth="1"/>
    <col min="4" max="4" width="14.28125" style="44" customWidth="1"/>
    <col min="5" max="6" width="9.140625" style="44" customWidth="1"/>
    <col min="7" max="7" width="12.140625" style="44" customWidth="1"/>
    <col min="8" max="16384" width="9.140625" style="44" customWidth="1"/>
  </cols>
  <sheetData>
    <row r="1" spans="1:4" ht="18.75">
      <c r="A1" s="212" t="s">
        <v>192</v>
      </c>
      <c r="B1" s="212"/>
      <c r="C1" s="212"/>
      <c r="D1" s="212"/>
    </row>
    <row r="2" spans="1:4" ht="18.75">
      <c r="A2" s="212" t="s">
        <v>75</v>
      </c>
      <c r="B2" s="212"/>
      <c r="C2" s="212"/>
      <c r="D2" s="212"/>
    </row>
    <row r="3" spans="1:4" ht="18.75">
      <c r="A3" s="212" t="s">
        <v>425</v>
      </c>
      <c r="B3" s="212"/>
      <c r="C3" s="212"/>
      <c r="D3" s="212"/>
    </row>
    <row r="4" spans="1:4" ht="18.75">
      <c r="A4" s="212" t="s">
        <v>392</v>
      </c>
      <c r="B4" s="212"/>
      <c r="C4" s="212"/>
      <c r="D4" s="212"/>
    </row>
    <row r="5" spans="1:4" ht="18.75">
      <c r="A5" s="212" t="s">
        <v>433</v>
      </c>
      <c r="B5" s="212"/>
      <c r="C5" s="212"/>
      <c r="D5" s="212"/>
    </row>
    <row r="9" spans="1:4" ht="18.75">
      <c r="A9" s="212" t="s">
        <v>192</v>
      </c>
      <c r="B9" s="212"/>
      <c r="C9" s="212"/>
      <c r="D9" s="212"/>
    </row>
    <row r="10" spans="1:4" ht="18.75">
      <c r="A10" s="212" t="s">
        <v>75</v>
      </c>
      <c r="B10" s="212"/>
      <c r="C10" s="212"/>
      <c r="D10" s="212"/>
    </row>
    <row r="11" spans="1:4" ht="18.75">
      <c r="A11" s="212" t="s">
        <v>392</v>
      </c>
      <c r="B11" s="212"/>
      <c r="C11" s="212"/>
      <c r="D11" s="212"/>
    </row>
    <row r="12" spans="1:4" ht="18.75">
      <c r="A12" s="212" t="s">
        <v>419</v>
      </c>
      <c r="B12" s="212"/>
      <c r="C12" s="212"/>
      <c r="D12" s="212"/>
    </row>
    <row r="13" spans="1:4" ht="18.75">
      <c r="A13" s="212"/>
      <c r="B13" s="212"/>
      <c r="C13" s="212"/>
      <c r="D13" s="212"/>
    </row>
    <row r="14" spans="1:4" ht="15">
      <c r="A14" s="39"/>
      <c r="B14" s="39"/>
      <c r="C14" s="39"/>
      <c r="D14" s="39"/>
    </row>
    <row r="15" spans="3:4" ht="15">
      <c r="C15" s="213"/>
      <c r="D15" s="213"/>
    </row>
    <row r="16" spans="1:4" ht="24.75" customHeight="1">
      <c r="A16" s="214" t="s">
        <v>394</v>
      </c>
      <c r="B16" s="214"/>
      <c r="C16" s="214"/>
      <c r="D16" s="214"/>
    </row>
    <row r="17" ht="12.75">
      <c r="D17" s="90" t="s">
        <v>46</v>
      </c>
    </row>
    <row r="18" spans="1:4" ht="12.75">
      <c r="A18" s="41" t="s">
        <v>233</v>
      </c>
      <c r="B18" s="218" t="s">
        <v>2</v>
      </c>
      <c r="C18" s="219"/>
      <c r="D18" s="41" t="s">
        <v>289</v>
      </c>
    </row>
    <row r="19" spans="1:4" ht="12.75">
      <c r="A19" s="91">
        <v>1</v>
      </c>
      <c r="B19" s="220">
        <v>2</v>
      </c>
      <c r="C19" s="221"/>
      <c r="D19" s="91">
        <v>3</v>
      </c>
    </row>
    <row r="20" spans="1:10" ht="24.75" customHeight="1">
      <c r="A20" s="112"/>
      <c r="B20" s="222" t="s">
        <v>290</v>
      </c>
      <c r="C20" s="223"/>
      <c r="D20" s="124">
        <f>SUM(D21)</f>
        <v>137722.14179000002</v>
      </c>
      <c r="G20" s="187"/>
      <c r="I20" s="80"/>
      <c r="J20" s="80"/>
    </row>
    <row r="21" spans="1:4" ht="26.25" customHeight="1">
      <c r="A21" s="125" t="s">
        <v>291</v>
      </c>
      <c r="B21" s="224" t="s">
        <v>292</v>
      </c>
      <c r="C21" s="225"/>
      <c r="D21" s="126">
        <f>SUM(D22+D26)</f>
        <v>137722.14179000002</v>
      </c>
    </row>
    <row r="22" spans="1:4" ht="14.25" customHeight="1">
      <c r="A22" s="125" t="s">
        <v>293</v>
      </c>
      <c r="B22" s="216" t="s">
        <v>294</v>
      </c>
      <c r="C22" s="217"/>
      <c r="D22" s="126">
        <f>SUM(D23)</f>
        <v>-142821.13464</v>
      </c>
    </row>
    <row r="23" spans="1:4" ht="12.75" customHeight="1">
      <c r="A23" s="127" t="s">
        <v>295</v>
      </c>
      <c r="B23" s="127"/>
      <c r="C23" s="128" t="s">
        <v>296</v>
      </c>
      <c r="D23" s="126">
        <f>SUM(D24)</f>
        <v>-142821.13464</v>
      </c>
    </row>
    <row r="24" spans="1:4" s="59" customFormat="1" ht="25.5">
      <c r="A24" s="125" t="s">
        <v>297</v>
      </c>
      <c r="B24" s="125"/>
      <c r="C24" s="129" t="s">
        <v>298</v>
      </c>
      <c r="D24" s="130">
        <f>SUM(D25)</f>
        <v>-142821.13464</v>
      </c>
    </row>
    <row r="25" spans="1:4" ht="25.5">
      <c r="A25" s="125" t="s">
        <v>299</v>
      </c>
      <c r="B25" s="125"/>
      <c r="C25" s="131" t="s">
        <v>300</v>
      </c>
      <c r="D25" s="126">
        <f>-'1 доходы'!C70</f>
        <v>-142821.13464</v>
      </c>
    </row>
    <row r="26" spans="1:4" ht="14.25" customHeight="1">
      <c r="A26" s="132" t="s">
        <v>301</v>
      </c>
      <c r="B26" s="216" t="s">
        <v>302</v>
      </c>
      <c r="C26" s="217"/>
      <c r="D26" s="126">
        <f>D27</f>
        <v>280543.27643</v>
      </c>
    </row>
    <row r="27" spans="1:4" ht="12.75">
      <c r="A27" s="125" t="s">
        <v>303</v>
      </c>
      <c r="B27" s="125"/>
      <c r="C27" s="128" t="s">
        <v>304</v>
      </c>
      <c r="D27" s="126">
        <f>D28</f>
        <v>280543.27643</v>
      </c>
    </row>
    <row r="28" spans="1:4" ht="25.5">
      <c r="A28" s="127" t="s">
        <v>305</v>
      </c>
      <c r="B28" s="127"/>
      <c r="C28" s="128" t="s">
        <v>306</v>
      </c>
      <c r="D28" s="126">
        <f>D29</f>
        <v>280543.27643</v>
      </c>
    </row>
    <row r="29" spans="1:4" ht="25.5">
      <c r="A29" s="127" t="s">
        <v>307</v>
      </c>
      <c r="B29" s="127"/>
      <c r="C29" s="133" t="s">
        <v>308</v>
      </c>
      <c r="D29" s="126">
        <f>'3 Разд Подр'!G296</f>
        <v>280543.27643</v>
      </c>
    </row>
  </sheetData>
  <sheetProtection/>
  <mergeCells count="18">
    <mergeCell ref="B21:C21"/>
    <mergeCell ref="B22:C22"/>
    <mergeCell ref="A9:D9"/>
    <mergeCell ref="A10:D10"/>
    <mergeCell ref="A11:D11"/>
    <mergeCell ref="A12:D12"/>
    <mergeCell ref="A13:D13"/>
    <mergeCell ref="C15:D15"/>
    <mergeCell ref="A1:D1"/>
    <mergeCell ref="A2:D2"/>
    <mergeCell ref="A3:D3"/>
    <mergeCell ref="A4:D4"/>
    <mergeCell ref="A5:D5"/>
    <mergeCell ref="B26:C26"/>
    <mergeCell ref="A16:D16"/>
    <mergeCell ref="B18:C18"/>
    <mergeCell ref="B19:C19"/>
    <mergeCell ref="B20:C20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296"/>
  <sheetViews>
    <sheetView zoomScalePageLayoutView="0" workbookViewId="0" topLeftCell="A1">
      <selection activeCell="A291" sqref="A291:IV295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.8515625" style="1" customWidth="1"/>
    <col min="4" max="4" width="10.7109375" style="1" customWidth="1"/>
    <col min="5" max="5" width="4.421875" style="1" customWidth="1"/>
    <col min="6" max="6" width="53.28125" style="2" customWidth="1"/>
    <col min="7" max="7" width="13.421875" style="79" customWidth="1"/>
    <col min="8" max="16384" width="9.140625" style="44" customWidth="1"/>
  </cols>
  <sheetData>
    <row r="1" spans="1:7" ht="18.75">
      <c r="A1" s="212" t="s">
        <v>76</v>
      </c>
      <c r="B1" s="212"/>
      <c r="C1" s="212"/>
      <c r="D1" s="212"/>
      <c r="E1" s="212"/>
      <c r="F1" s="212"/>
      <c r="G1" s="212"/>
    </row>
    <row r="2" spans="1:7" ht="18.75">
      <c r="A2" s="212" t="s">
        <v>75</v>
      </c>
      <c r="B2" s="212"/>
      <c r="C2" s="212"/>
      <c r="D2" s="212"/>
      <c r="E2" s="212"/>
      <c r="F2" s="212"/>
      <c r="G2" s="212"/>
    </row>
    <row r="3" spans="1:7" ht="18.75">
      <c r="A3" s="212" t="s">
        <v>425</v>
      </c>
      <c r="B3" s="212"/>
      <c r="C3" s="212"/>
      <c r="D3" s="212"/>
      <c r="E3" s="212"/>
      <c r="F3" s="212"/>
      <c r="G3" s="212"/>
    </row>
    <row r="4" spans="1:7" ht="18.75">
      <c r="A4" s="212" t="s">
        <v>392</v>
      </c>
      <c r="B4" s="212"/>
      <c r="C4" s="212"/>
      <c r="D4" s="212"/>
      <c r="E4" s="212"/>
      <c r="F4" s="212"/>
      <c r="G4" s="212"/>
    </row>
    <row r="5" spans="1:7" ht="18.75">
      <c r="A5" s="212" t="s">
        <v>434</v>
      </c>
      <c r="B5" s="212"/>
      <c r="C5" s="212"/>
      <c r="D5" s="212"/>
      <c r="E5" s="212"/>
      <c r="F5" s="212"/>
      <c r="G5" s="212"/>
    </row>
    <row r="9" spans="1:7" ht="18.75">
      <c r="A9" s="212" t="s">
        <v>76</v>
      </c>
      <c r="B9" s="212"/>
      <c r="C9" s="212"/>
      <c r="D9" s="212"/>
      <c r="E9" s="212"/>
      <c r="F9" s="212"/>
      <c r="G9" s="212"/>
    </row>
    <row r="10" spans="1:7" ht="18.75">
      <c r="A10" s="212" t="s">
        <v>75</v>
      </c>
      <c r="B10" s="212"/>
      <c r="C10" s="212"/>
      <c r="D10" s="212"/>
      <c r="E10" s="212"/>
      <c r="F10" s="212"/>
      <c r="G10" s="212"/>
    </row>
    <row r="11" spans="1:7" ht="18.75">
      <c r="A11" s="212" t="s">
        <v>392</v>
      </c>
      <c r="B11" s="212"/>
      <c r="C11" s="212"/>
      <c r="D11" s="212"/>
      <c r="E11" s="212"/>
      <c r="F11" s="212"/>
      <c r="G11" s="212"/>
    </row>
    <row r="12" spans="1:7" ht="18.75">
      <c r="A12" s="212" t="s">
        <v>420</v>
      </c>
      <c r="B12" s="212"/>
      <c r="C12" s="212"/>
      <c r="D12" s="212"/>
      <c r="E12" s="212"/>
      <c r="F12" s="212"/>
      <c r="G12" s="212"/>
    </row>
    <row r="13" spans="1:7" ht="18.75">
      <c r="A13" s="39"/>
      <c r="B13" s="39"/>
      <c r="C13" s="39"/>
      <c r="D13" s="39"/>
      <c r="E13" s="39"/>
      <c r="F13" s="212"/>
      <c r="G13" s="212"/>
    </row>
    <row r="14" spans="6:7" ht="12.75" customHeight="1">
      <c r="F14" s="4"/>
      <c r="G14" s="80"/>
    </row>
    <row r="15" spans="6:7" ht="15" customHeight="1">
      <c r="F15" s="5"/>
      <c r="G15" s="80"/>
    </row>
    <row r="16" spans="1:7" ht="69.75" customHeight="1">
      <c r="A16" s="226" t="s">
        <v>395</v>
      </c>
      <c r="B16" s="226"/>
      <c r="C16" s="226"/>
      <c r="D16" s="226"/>
      <c r="E16" s="226"/>
      <c r="F16" s="226"/>
      <c r="G16" s="226"/>
    </row>
    <row r="17" spans="1:7" ht="15.75" customHeight="1">
      <c r="A17" s="183"/>
      <c r="B17" s="183"/>
      <c r="C17" s="183"/>
      <c r="D17" s="183"/>
      <c r="E17" s="183"/>
      <c r="F17" s="183"/>
      <c r="G17" s="183"/>
    </row>
    <row r="18" spans="1:7" ht="18" customHeight="1">
      <c r="A18" s="6"/>
      <c r="B18" s="6"/>
      <c r="C18" s="6"/>
      <c r="D18" s="6"/>
      <c r="E18" s="6"/>
      <c r="F18" s="6"/>
      <c r="G18" s="81" t="s">
        <v>46</v>
      </c>
    </row>
    <row r="19" spans="1:7" ht="15" customHeight="1">
      <c r="A19" s="227" t="s">
        <v>47</v>
      </c>
      <c r="B19" s="228" t="s">
        <v>350</v>
      </c>
      <c r="C19" s="228"/>
      <c r="D19" s="228"/>
      <c r="E19" s="228"/>
      <c r="F19" s="229" t="s">
        <v>2</v>
      </c>
      <c r="G19" s="230" t="s">
        <v>5</v>
      </c>
    </row>
    <row r="20" spans="1:7" ht="12.75" customHeight="1">
      <c r="A20" s="227"/>
      <c r="B20" s="231" t="s">
        <v>3</v>
      </c>
      <c r="C20" s="231" t="s">
        <v>4</v>
      </c>
      <c r="D20" s="231" t="s">
        <v>23</v>
      </c>
      <c r="E20" s="231" t="s">
        <v>24</v>
      </c>
      <c r="F20" s="229"/>
      <c r="G20" s="230"/>
    </row>
    <row r="21" spans="1:7" ht="29.25" customHeight="1">
      <c r="A21" s="227"/>
      <c r="B21" s="231"/>
      <c r="C21" s="231"/>
      <c r="D21" s="231"/>
      <c r="E21" s="231"/>
      <c r="F21" s="229"/>
      <c r="G21" s="230"/>
    </row>
    <row r="22" spans="1:7" s="51" customFormat="1" ht="12" customHeight="1">
      <c r="A22" s="35" t="s">
        <v>6</v>
      </c>
      <c r="B22" s="36" t="s">
        <v>11</v>
      </c>
      <c r="C22" s="36" t="s">
        <v>13</v>
      </c>
      <c r="D22" s="36" t="s">
        <v>28</v>
      </c>
      <c r="E22" s="36" t="s">
        <v>15</v>
      </c>
      <c r="F22" s="37" t="s">
        <v>18</v>
      </c>
      <c r="G22" s="82" t="s">
        <v>21</v>
      </c>
    </row>
    <row r="23" spans="1:7" s="52" customFormat="1" ht="13.5">
      <c r="A23" s="16">
        <v>1</v>
      </c>
      <c r="B23" s="69" t="s">
        <v>7</v>
      </c>
      <c r="C23" s="19"/>
      <c r="D23" s="9"/>
      <c r="E23" s="19"/>
      <c r="F23" s="10" t="s">
        <v>48</v>
      </c>
      <c r="G23" s="83">
        <f>G24+G31+G39+G45+G51</f>
        <v>129792.80744</v>
      </c>
    </row>
    <row r="24" spans="1:7" s="53" customFormat="1" ht="25.5">
      <c r="A24" s="11"/>
      <c r="B24" s="12" t="s">
        <v>7</v>
      </c>
      <c r="C24" s="13" t="s">
        <v>12</v>
      </c>
      <c r="D24" s="12"/>
      <c r="E24" s="14"/>
      <c r="F24" s="15" t="s">
        <v>29</v>
      </c>
      <c r="G24" s="70">
        <f>G25</f>
        <v>3181.52294</v>
      </c>
    </row>
    <row r="25" spans="1:7" s="53" customFormat="1" ht="12.75">
      <c r="A25" s="20"/>
      <c r="B25" s="17" t="s">
        <v>7</v>
      </c>
      <c r="C25" s="14" t="s">
        <v>12</v>
      </c>
      <c r="D25" s="17" t="s">
        <v>83</v>
      </c>
      <c r="E25" s="14"/>
      <c r="F25" s="18" t="s">
        <v>45</v>
      </c>
      <c r="G25" s="71">
        <f>G26</f>
        <v>3181.52294</v>
      </c>
    </row>
    <row r="26" spans="1:7" s="53" customFormat="1" ht="12.75">
      <c r="A26" s="16"/>
      <c r="B26" s="17" t="s">
        <v>7</v>
      </c>
      <c r="C26" s="14" t="s">
        <v>12</v>
      </c>
      <c r="D26" s="17" t="s">
        <v>83</v>
      </c>
      <c r="E26" s="14"/>
      <c r="F26" s="18" t="s">
        <v>45</v>
      </c>
      <c r="G26" s="71">
        <f>G27</f>
        <v>3181.52294</v>
      </c>
    </row>
    <row r="27" spans="1:7" s="53" customFormat="1" ht="12.75">
      <c r="A27" s="20"/>
      <c r="B27" s="17" t="s">
        <v>7</v>
      </c>
      <c r="C27" s="14" t="s">
        <v>12</v>
      </c>
      <c r="D27" s="17" t="s">
        <v>83</v>
      </c>
      <c r="E27" s="14"/>
      <c r="F27" s="18" t="s">
        <v>45</v>
      </c>
      <c r="G27" s="71">
        <f>G28</f>
        <v>3181.52294</v>
      </c>
    </row>
    <row r="28" spans="1:7" s="53" customFormat="1" ht="12.75">
      <c r="A28" s="20"/>
      <c r="B28" s="17" t="s">
        <v>7</v>
      </c>
      <c r="C28" s="14" t="s">
        <v>12</v>
      </c>
      <c r="D28" s="17" t="s">
        <v>84</v>
      </c>
      <c r="E28" s="14"/>
      <c r="F28" s="18" t="s">
        <v>27</v>
      </c>
      <c r="G28" s="71">
        <f>G29+G30</f>
        <v>3181.52294</v>
      </c>
    </row>
    <row r="29" spans="1:7" s="53" customFormat="1" ht="51">
      <c r="A29" s="20"/>
      <c r="B29" s="17" t="s">
        <v>7</v>
      </c>
      <c r="C29" s="14" t="s">
        <v>12</v>
      </c>
      <c r="D29" s="17" t="s">
        <v>84</v>
      </c>
      <c r="E29" s="14" t="s">
        <v>34</v>
      </c>
      <c r="F29" s="18" t="s">
        <v>33</v>
      </c>
      <c r="G29" s="71">
        <v>3181.52294</v>
      </c>
    </row>
    <row r="30" spans="1:7" s="53" customFormat="1" ht="25.5" hidden="1">
      <c r="A30" s="20"/>
      <c r="B30" s="17" t="s">
        <v>7</v>
      </c>
      <c r="C30" s="14" t="s">
        <v>12</v>
      </c>
      <c r="D30" s="17" t="s">
        <v>84</v>
      </c>
      <c r="E30" s="14" t="s">
        <v>35</v>
      </c>
      <c r="F30" s="18" t="s">
        <v>49</v>
      </c>
      <c r="G30" s="71">
        <v>0</v>
      </c>
    </row>
    <row r="31" spans="1:7" s="53" customFormat="1" ht="38.25">
      <c r="A31" s="27"/>
      <c r="B31" s="12" t="s">
        <v>7</v>
      </c>
      <c r="C31" s="13" t="s">
        <v>9</v>
      </c>
      <c r="D31" s="12"/>
      <c r="E31" s="13"/>
      <c r="F31" s="15" t="s">
        <v>50</v>
      </c>
      <c r="G31" s="72">
        <f>G32</f>
        <v>8953.957719999999</v>
      </c>
    </row>
    <row r="32" spans="1:7" s="53" customFormat="1" ht="12.75">
      <c r="A32" s="20"/>
      <c r="B32" s="17" t="s">
        <v>7</v>
      </c>
      <c r="C32" s="14" t="s">
        <v>9</v>
      </c>
      <c r="D32" s="17" t="s">
        <v>83</v>
      </c>
      <c r="E32" s="14"/>
      <c r="F32" s="18" t="s">
        <v>45</v>
      </c>
      <c r="G32" s="71">
        <f>G33</f>
        <v>8953.957719999999</v>
      </c>
    </row>
    <row r="33" spans="1:7" s="53" customFormat="1" ht="12.75">
      <c r="A33" s="16"/>
      <c r="B33" s="17" t="s">
        <v>7</v>
      </c>
      <c r="C33" s="14" t="s">
        <v>9</v>
      </c>
      <c r="D33" s="17" t="s">
        <v>83</v>
      </c>
      <c r="E33" s="14"/>
      <c r="F33" s="18" t="s">
        <v>45</v>
      </c>
      <c r="G33" s="71">
        <f>G34</f>
        <v>8953.957719999999</v>
      </c>
    </row>
    <row r="34" spans="1:7" s="53" customFormat="1" ht="12.75">
      <c r="A34" s="20"/>
      <c r="B34" s="17" t="s">
        <v>7</v>
      </c>
      <c r="C34" s="14" t="s">
        <v>9</v>
      </c>
      <c r="D34" s="17" t="s">
        <v>83</v>
      </c>
      <c r="E34" s="14"/>
      <c r="F34" s="18" t="s">
        <v>45</v>
      </c>
      <c r="G34" s="71">
        <f>G35</f>
        <v>8953.957719999999</v>
      </c>
    </row>
    <row r="35" spans="1:7" s="53" customFormat="1" ht="12.75">
      <c r="A35" s="20"/>
      <c r="B35" s="17" t="s">
        <v>7</v>
      </c>
      <c r="C35" s="14" t="s">
        <v>9</v>
      </c>
      <c r="D35" s="17" t="s">
        <v>85</v>
      </c>
      <c r="E35" s="14"/>
      <c r="F35" s="18" t="s">
        <v>70</v>
      </c>
      <c r="G35" s="71">
        <f>G36+G37+G38</f>
        <v>8953.957719999999</v>
      </c>
    </row>
    <row r="36" spans="1:7" s="53" customFormat="1" ht="51">
      <c r="A36" s="20"/>
      <c r="B36" s="17" t="s">
        <v>7</v>
      </c>
      <c r="C36" s="14" t="s">
        <v>9</v>
      </c>
      <c r="D36" s="17" t="s">
        <v>85</v>
      </c>
      <c r="E36" s="14" t="s">
        <v>34</v>
      </c>
      <c r="F36" s="18" t="s">
        <v>33</v>
      </c>
      <c r="G36" s="71">
        <v>8227.86401</v>
      </c>
    </row>
    <row r="37" spans="1:7" s="53" customFormat="1" ht="25.5">
      <c r="A37" s="20"/>
      <c r="B37" s="17" t="s">
        <v>7</v>
      </c>
      <c r="C37" s="14" t="s">
        <v>9</v>
      </c>
      <c r="D37" s="17" t="s">
        <v>85</v>
      </c>
      <c r="E37" s="14" t="s">
        <v>35</v>
      </c>
      <c r="F37" s="18" t="s">
        <v>134</v>
      </c>
      <c r="G37" s="71">
        <f>733.8432-73.14949</f>
        <v>660.69371</v>
      </c>
    </row>
    <row r="38" spans="1:7" s="53" customFormat="1" ht="12.75">
      <c r="A38" s="20"/>
      <c r="B38" s="17" t="s">
        <v>7</v>
      </c>
      <c r="C38" s="14" t="s">
        <v>9</v>
      </c>
      <c r="D38" s="17" t="s">
        <v>85</v>
      </c>
      <c r="E38" s="14" t="s">
        <v>37</v>
      </c>
      <c r="F38" s="18" t="s">
        <v>36</v>
      </c>
      <c r="G38" s="71">
        <v>65.4</v>
      </c>
    </row>
    <row r="39" spans="1:7" s="180" customFormat="1" ht="13.5" hidden="1">
      <c r="A39" s="179"/>
      <c r="B39" s="12" t="s">
        <v>7</v>
      </c>
      <c r="C39" s="13" t="s">
        <v>334</v>
      </c>
      <c r="D39" s="12"/>
      <c r="E39" s="13"/>
      <c r="F39" s="15" t="s">
        <v>335</v>
      </c>
      <c r="G39" s="87">
        <f>G40</f>
        <v>0</v>
      </c>
    </row>
    <row r="40" spans="1:7" s="53" customFormat="1" ht="12.75" hidden="1">
      <c r="A40" s="16"/>
      <c r="B40" s="17" t="s">
        <v>7</v>
      </c>
      <c r="C40" s="14" t="s">
        <v>334</v>
      </c>
      <c r="D40" s="17" t="s">
        <v>83</v>
      </c>
      <c r="E40" s="14"/>
      <c r="F40" s="18" t="s">
        <v>45</v>
      </c>
      <c r="G40" s="86">
        <f>G41</f>
        <v>0</v>
      </c>
    </row>
    <row r="41" spans="1:7" s="53" customFormat="1" ht="12.75" hidden="1">
      <c r="A41" s="16"/>
      <c r="B41" s="17" t="s">
        <v>7</v>
      </c>
      <c r="C41" s="14" t="s">
        <v>334</v>
      </c>
      <c r="D41" s="17" t="s">
        <v>83</v>
      </c>
      <c r="E41" s="14"/>
      <c r="F41" s="18" t="s">
        <v>45</v>
      </c>
      <c r="G41" s="86">
        <f>G42</f>
        <v>0</v>
      </c>
    </row>
    <row r="42" spans="1:7" s="53" customFormat="1" ht="12.75" hidden="1">
      <c r="A42" s="16"/>
      <c r="B42" s="17" t="s">
        <v>7</v>
      </c>
      <c r="C42" s="14" t="s">
        <v>334</v>
      </c>
      <c r="D42" s="17" t="s">
        <v>83</v>
      </c>
      <c r="E42" s="14"/>
      <c r="F42" s="18" t="s">
        <v>45</v>
      </c>
      <c r="G42" s="86">
        <f>G43</f>
        <v>0</v>
      </c>
    </row>
    <row r="43" spans="1:7" s="53" customFormat="1" ht="12.75" hidden="1">
      <c r="A43" s="16"/>
      <c r="B43" s="17" t="s">
        <v>7</v>
      </c>
      <c r="C43" s="14" t="s">
        <v>334</v>
      </c>
      <c r="D43" s="17" t="s">
        <v>336</v>
      </c>
      <c r="E43" s="14"/>
      <c r="F43" s="18" t="s">
        <v>337</v>
      </c>
      <c r="G43" s="86">
        <f>G44</f>
        <v>0</v>
      </c>
    </row>
    <row r="44" spans="1:7" s="53" customFormat="1" ht="12.75" hidden="1">
      <c r="A44" s="16"/>
      <c r="B44" s="17" t="s">
        <v>7</v>
      </c>
      <c r="C44" s="14" t="s">
        <v>334</v>
      </c>
      <c r="D44" s="17" t="s">
        <v>336</v>
      </c>
      <c r="E44" s="14" t="s">
        <v>37</v>
      </c>
      <c r="F44" s="18" t="s">
        <v>36</v>
      </c>
      <c r="G44" s="86">
        <v>0</v>
      </c>
    </row>
    <row r="45" spans="1:7" s="54" customFormat="1" ht="12.75">
      <c r="A45" s="28"/>
      <c r="B45" s="12" t="s">
        <v>7</v>
      </c>
      <c r="C45" s="13" t="s">
        <v>22</v>
      </c>
      <c r="D45" s="12"/>
      <c r="E45" s="14"/>
      <c r="F45" s="15" t="s">
        <v>25</v>
      </c>
      <c r="G45" s="72">
        <f>G46</f>
        <v>50</v>
      </c>
    </row>
    <row r="46" spans="1:7" s="53" customFormat="1" ht="12.75">
      <c r="A46" s="20"/>
      <c r="B46" s="17" t="s">
        <v>7</v>
      </c>
      <c r="C46" s="14" t="s">
        <v>22</v>
      </c>
      <c r="D46" s="17" t="s">
        <v>83</v>
      </c>
      <c r="E46" s="14"/>
      <c r="F46" s="18" t="s">
        <v>45</v>
      </c>
      <c r="G46" s="71">
        <f>G47</f>
        <v>50</v>
      </c>
    </row>
    <row r="47" spans="1:7" s="53" customFormat="1" ht="12.75">
      <c r="A47" s="16"/>
      <c r="B47" s="17" t="s">
        <v>7</v>
      </c>
      <c r="C47" s="14" t="s">
        <v>22</v>
      </c>
      <c r="D47" s="17" t="s">
        <v>83</v>
      </c>
      <c r="E47" s="14"/>
      <c r="F47" s="18" t="s">
        <v>45</v>
      </c>
      <c r="G47" s="71">
        <f>G48</f>
        <v>50</v>
      </c>
    </row>
    <row r="48" spans="1:7" s="53" customFormat="1" ht="12.75">
      <c r="A48" s="20"/>
      <c r="B48" s="17" t="s">
        <v>7</v>
      </c>
      <c r="C48" s="14" t="s">
        <v>22</v>
      </c>
      <c r="D48" s="17" t="s">
        <v>83</v>
      </c>
      <c r="E48" s="14"/>
      <c r="F48" s="18" t="s">
        <v>45</v>
      </c>
      <c r="G48" s="71">
        <f>G49</f>
        <v>50</v>
      </c>
    </row>
    <row r="49" spans="1:7" s="53" customFormat="1" ht="12.75">
      <c r="A49" s="20"/>
      <c r="B49" s="17" t="s">
        <v>7</v>
      </c>
      <c r="C49" s="14" t="s">
        <v>22</v>
      </c>
      <c r="D49" s="17" t="s">
        <v>86</v>
      </c>
      <c r="E49" s="14"/>
      <c r="F49" s="18" t="s">
        <v>62</v>
      </c>
      <c r="G49" s="71">
        <f>G50</f>
        <v>50</v>
      </c>
    </row>
    <row r="50" spans="1:7" s="53" customFormat="1" ht="12.75">
      <c r="A50" s="20"/>
      <c r="B50" s="17" t="s">
        <v>7</v>
      </c>
      <c r="C50" s="14" t="s">
        <v>22</v>
      </c>
      <c r="D50" s="17" t="s">
        <v>86</v>
      </c>
      <c r="E50" s="14" t="s">
        <v>37</v>
      </c>
      <c r="F50" s="18" t="s">
        <v>36</v>
      </c>
      <c r="G50" s="71">
        <v>50</v>
      </c>
    </row>
    <row r="51" spans="1:7" s="53" customFormat="1" ht="12.75">
      <c r="A51" s="27"/>
      <c r="B51" s="12" t="s">
        <v>7</v>
      </c>
      <c r="C51" s="13" t="s">
        <v>30</v>
      </c>
      <c r="D51" s="12"/>
      <c r="E51" s="13"/>
      <c r="F51" s="15" t="s">
        <v>10</v>
      </c>
      <c r="G51" s="72">
        <f>G52+G60+G77</f>
        <v>117607.32678</v>
      </c>
    </row>
    <row r="52" spans="1:7" s="53" customFormat="1" ht="51">
      <c r="A52" s="16"/>
      <c r="B52" s="17" t="s">
        <v>7</v>
      </c>
      <c r="C52" s="14" t="s">
        <v>30</v>
      </c>
      <c r="D52" s="17" t="s">
        <v>93</v>
      </c>
      <c r="E52" s="14"/>
      <c r="F52" s="18" t="s">
        <v>328</v>
      </c>
      <c r="G52" s="86">
        <f>G53</f>
        <v>106644.50744</v>
      </c>
    </row>
    <row r="53" spans="1:7" s="53" customFormat="1" ht="25.5">
      <c r="A53" s="16"/>
      <c r="B53" s="17" t="s">
        <v>7</v>
      </c>
      <c r="C53" s="14" t="s">
        <v>30</v>
      </c>
      <c r="D53" s="17" t="s">
        <v>99</v>
      </c>
      <c r="E53" s="14"/>
      <c r="F53" s="18" t="s">
        <v>71</v>
      </c>
      <c r="G53" s="86">
        <f>G54+G57</f>
        <v>106644.50744</v>
      </c>
    </row>
    <row r="54" spans="1:7" s="53" customFormat="1" ht="51">
      <c r="A54" s="16"/>
      <c r="B54" s="17" t="s">
        <v>7</v>
      </c>
      <c r="C54" s="14" t="s">
        <v>30</v>
      </c>
      <c r="D54" s="17" t="s">
        <v>140</v>
      </c>
      <c r="E54" s="14"/>
      <c r="F54" s="18" t="s">
        <v>141</v>
      </c>
      <c r="G54" s="86">
        <f>G55</f>
        <v>510</v>
      </c>
    </row>
    <row r="55" spans="1:7" s="53" customFormat="1" ht="25.5">
      <c r="A55" s="16"/>
      <c r="B55" s="17" t="s">
        <v>7</v>
      </c>
      <c r="C55" s="14" t="s">
        <v>30</v>
      </c>
      <c r="D55" s="17" t="s">
        <v>142</v>
      </c>
      <c r="E55" s="14"/>
      <c r="F55" s="18" t="s">
        <v>68</v>
      </c>
      <c r="G55" s="86">
        <f>G56</f>
        <v>510</v>
      </c>
    </row>
    <row r="56" spans="1:7" s="53" customFormat="1" ht="25.5">
      <c r="A56" s="16"/>
      <c r="B56" s="17" t="s">
        <v>7</v>
      </c>
      <c r="C56" s="14" t="s">
        <v>30</v>
      </c>
      <c r="D56" s="17" t="s">
        <v>142</v>
      </c>
      <c r="E56" s="14" t="s">
        <v>35</v>
      </c>
      <c r="F56" s="18" t="s">
        <v>134</v>
      </c>
      <c r="G56" s="86">
        <v>510</v>
      </c>
    </row>
    <row r="57" spans="1:7" s="53" customFormat="1" ht="38.25">
      <c r="A57" s="16"/>
      <c r="B57" s="17" t="s">
        <v>7</v>
      </c>
      <c r="C57" s="14" t="s">
        <v>30</v>
      </c>
      <c r="D57" s="17" t="s">
        <v>422</v>
      </c>
      <c r="E57" s="14"/>
      <c r="F57" s="18" t="s">
        <v>424</v>
      </c>
      <c r="G57" s="86">
        <f>G58</f>
        <v>106134.50744</v>
      </c>
    </row>
    <row r="58" spans="1:7" s="53" customFormat="1" ht="25.5">
      <c r="A58" s="16"/>
      <c r="B58" s="17" t="s">
        <v>7</v>
      </c>
      <c r="C58" s="14" t="s">
        <v>30</v>
      </c>
      <c r="D58" s="17" t="s">
        <v>423</v>
      </c>
      <c r="E58" s="14"/>
      <c r="F58" s="18" t="s">
        <v>68</v>
      </c>
      <c r="G58" s="86">
        <f>G59</f>
        <v>106134.50744</v>
      </c>
    </row>
    <row r="59" spans="1:7" s="53" customFormat="1" ht="25.5">
      <c r="A59" s="16"/>
      <c r="B59" s="17" t="s">
        <v>7</v>
      </c>
      <c r="C59" s="14" t="s">
        <v>30</v>
      </c>
      <c r="D59" s="17" t="s">
        <v>423</v>
      </c>
      <c r="E59" s="14" t="s">
        <v>35</v>
      </c>
      <c r="F59" s="18" t="s">
        <v>134</v>
      </c>
      <c r="G59" s="86">
        <v>106134.50744</v>
      </c>
    </row>
    <row r="60" spans="1:7" s="53" customFormat="1" ht="51">
      <c r="A60" s="28"/>
      <c r="B60" s="17" t="s">
        <v>7</v>
      </c>
      <c r="C60" s="14" t="s">
        <v>30</v>
      </c>
      <c r="D60" s="17" t="s">
        <v>87</v>
      </c>
      <c r="E60" s="14"/>
      <c r="F60" s="18" t="s">
        <v>329</v>
      </c>
      <c r="G60" s="71">
        <f>G61+G65+G69+G73</f>
        <v>40</v>
      </c>
    </row>
    <row r="61" spans="1:7" s="53" customFormat="1" ht="38.25">
      <c r="A61" s="20"/>
      <c r="B61" s="17" t="s">
        <v>7</v>
      </c>
      <c r="C61" s="14" t="s">
        <v>30</v>
      </c>
      <c r="D61" s="17" t="s">
        <v>351</v>
      </c>
      <c r="E61" s="19"/>
      <c r="F61" s="18" t="s">
        <v>352</v>
      </c>
      <c r="G61" s="71">
        <f>G62</f>
        <v>10</v>
      </c>
    </row>
    <row r="62" spans="1:7" s="53" customFormat="1" ht="25.5">
      <c r="A62" s="28"/>
      <c r="B62" s="17" t="s">
        <v>7</v>
      </c>
      <c r="C62" s="14" t="s">
        <v>30</v>
      </c>
      <c r="D62" s="17" t="s">
        <v>353</v>
      </c>
      <c r="E62" s="14"/>
      <c r="F62" s="18" t="s">
        <v>354</v>
      </c>
      <c r="G62" s="71">
        <f>G63</f>
        <v>10</v>
      </c>
    </row>
    <row r="63" spans="1:7" s="53" customFormat="1" ht="25.5">
      <c r="A63" s="20"/>
      <c r="B63" s="17" t="s">
        <v>7</v>
      </c>
      <c r="C63" s="14" t="s">
        <v>30</v>
      </c>
      <c r="D63" s="17" t="s">
        <v>355</v>
      </c>
      <c r="E63" s="14"/>
      <c r="F63" s="18" t="s">
        <v>68</v>
      </c>
      <c r="G63" s="71">
        <f>G64</f>
        <v>10</v>
      </c>
    </row>
    <row r="64" spans="1:7" s="53" customFormat="1" ht="25.5">
      <c r="A64" s="20"/>
      <c r="B64" s="17" t="s">
        <v>7</v>
      </c>
      <c r="C64" s="14" t="s">
        <v>30</v>
      </c>
      <c r="D64" s="17" t="s">
        <v>355</v>
      </c>
      <c r="E64" s="14" t="s">
        <v>35</v>
      </c>
      <c r="F64" s="18" t="s">
        <v>134</v>
      </c>
      <c r="G64" s="71">
        <v>10</v>
      </c>
    </row>
    <row r="65" spans="1:7" s="53" customFormat="1" ht="25.5">
      <c r="A65" s="205"/>
      <c r="B65" s="17" t="s">
        <v>7</v>
      </c>
      <c r="C65" s="14" t="s">
        <v>30</v>
      </c>
      <c r="D65" s="17" t="s">
        <v>396</v>
      </c>
      <c r="E65" s="19"/>
      <c r="F65" s="18" t="s">
        <v>404</v>
      </c>
      <c r="G65" s="207">
        <f>G66</f>
        <v>10</v>
      </c>
    </row>
    <row r="66" spans="1:7" s="53" customFormat="1" ht="38.25">
      <c r="A66" s="205"/>
      <c r="B66" s="17" t="s">
        <v>7</v>
      </c>
      <c r="C66" s="14" t="s">
        <v>30</v>
      </c>
      <c r="D66" s="17" t="s">
        <v>397</v>
      </c>
      <c r="E66" s="14"/>
      <c r="F66" s="18" t="s">
        <v>405</v>
      </c>
      <c r="G66" s="207">
        <f>G67</f>
        <v>10</v>
      </c>
    </row>
    <row r="67" spans="1:7" s="53" customFormat="1" ht="25.5">
      <c r="A67" s="205"/>
      <c r="B67" s="17" t="s">
        <v>7</v>
      </c>
      <c r="C67" s="14" t="s">
        <v>30</v>
      </c>
      <c r="D67" s="17" t="s">
        <v>398</v>
      </c>
      <c r="E67" s="14"/>
      <c r="F67" s="18" t="s">
        <v>68</v>
      </c>
      <c r="G67" s="207">
        <f>G68</f>
        <v>10</v>
      </c>
    </row>
    <row r="68" spans="1:7" s="53" customFormat="1" ht="25.5">
      <c r="A68" s="205"/>
      <c r="B68" s="17" t="s">
        <v>7</v>
      </c>
      <c r="C68" s="14" t="s">
        <v>30</v>
      </c>
      <c r="D68" s="17" t="s">
        <v>398</v>
      </c>
      <c r="E68" s="14" t="s">
        <v>35</v>
      </c>
      <c r="F68" s="18" t="s">
        <v>134</v>
      </c>
      <c r="G68" s="207">
        <v>10</v>
      </c>
    </row>
    <row r="69" spans="1:7" s="53" customFormat="1" ht="25.5">
      <c r="A69" s="16"/>
      <c r="B69" s="17" t="s">
        <v>7</v>
      </c>
      <c r="C69" s="14" t="s">
        <v>30</v>
      </c>
      <c r="D69" s="17" t="s">
        <v>380</v>
      </c>
      <c r="E69" s="14"/>
      <c r="F69" s="18" t="s">
        <v>381</v>
      </c>
      <c r="G69" s="86">
        <f>G70</f>
        <v>10</v>
      </c>
    </row>
    <row r="70" spans="1:7" s="53" customFormat="1" ht="76.5">
      <c r="A70" s="16"/>
      <c r="B70" s="17" t="s">
        <v>7</v>
      </c>
      <c r="C70" s="14" t="s">
        <v>30</v>
      </c>
      <c r="D70" s="17" t="s">
        <v>382</v>
      </c>
      <c r="E70" s="14"/>
      <c r="F70" s="18" t="s">
        <v>383</v>
      </c>
      <c r="G70" s="86">
        <f>G71</f>
        <v>10</v>
      </c>
    </row>
    <row r="71" spans="1:7" s="53" customFormat="1" ht="25.5">
      <c r="A71" s="16"/>
      <c r="B71" s="17" t="s">
        <v>7</v>
      </c>
      <c r="C71" s="14" t="s">
        <v>30</v>
      </c>
      <c r="D71" s="17" t="s">
        <v>384</v>
      </c>
      <c r="E71" s="14"/>
      <c r="F71" s="18" t="s">
        <v>68</v>
      </c>
      <c r="G71" s="86">
        <f>G72</f>
        <v>10</v>
      </c>
    </row>
    <row r="72" spans="1:7" s="53" customFormat="1" ht="25.5">
      <c r="A72" s="16"/>
      <c r="B72" s="17" t="s">
        <v>7</v>
      </c>
      <c r="C72" s="14" t="s">
        <v>30</v>
      </c>
      <c r="D72" s="17" t="s">
        <v>384</v>
      </c>
      <c r="E72" s="14" t="s">
        <v>35</v>
      </c>
      <c r="F72" s="18" t="s">
        <v>134</v>
      </c>
      <c r="G72" s="86">
        <v>10</v>
      </c>
    </row>
    <row r="73" spans="1:7" s="53" customFormat="1" ht="25.5">
      <c r="A73" s="205"/>
      <c r="B73" s="17" t="s">
        <v>7</v>
      </c>
      <c r="C73" s="14" t="s">
        <v>30</v>
      </c>
      <c r="D73" s="17" t="s">
        <v>399</v>
      </c>
      <c r="E73" s="14"/>
      <c r="F73" s="18" t="s">
        <v>406</v>
      </c>
      <c r="G73" s="207">
        <f>G74</f>
        <v>10</v>
      </c>
    </row>
    <row r="74" spans="1:7" s="53" customFormat="1" ht="51">
      <c r="A74" s="205"/>
      <c r="B74" s="17" t="s">
        <v>7</v>
      </c>
      <c r="C74" s="14" t="s">
        <v>30</v>
      </c>
      <c r="D74" s="17" t="s">
        <v>400</v>
      </c>
      <c r="E74" s="14"/>
      <c r="F74" s="18" t="s">
        <v>407</v>
      </c>
      <c r="G74" s="207">
        <f>G75</f>
        <v>10</v>
      </c>
    </row>
    <row r="75" spans="1:7" s="53" customFormat="1" ht="25.5">
      <c r="A75" s="205"/>
      <c r="B75" s="17" t="s">
        <v>7</v>
      </c>
      <c r="C75" s="14" t="s">
        <v>30</v>
      </c>
      <c r="D75" s="17" t="s">
        <v>401</v>
      </c>
      <c r="E75" s="14"/>
      <c r="F75" s="18" t="s">
        <v>68</v>
      </c>
      <c r="G75" s="207">
        <f>G76</f>
        <v>10</v>
      </c>
    </row>
    <row r="76" spans="1:7" s="53" customFormat="1" ht="25.5">
      <c r="A76" s="205"/>
      <c r="B76" s="17" t="s">
        <v>7</v>
      </c>
      <c r="C76" s="14" t="s">
        <v>30</v>
      </c>
      <c r="D76" s="17" t="s">
        <v>401</v>
      </c>
      <c r="E76" s="14" t="s">
        <v>35</v>
      </c>
      <c r="F76" s="18" t="s">
        <v>134</v>
      </c>
      <c r="G76" s="207">
        <v>10</v>
      </c>
    </row>
    <row r="77" spans="1:7" s="53" customFormat="1" ht="12.75">
      <c r="A77" s="20"/>
      <c r="B77" s="17" t="s">
        <v>7</v>
      </c>
      <c r="C77" s="14" t="s">
        <v>30</v>
      </c>
      <c r="D77" s="17" t="s">
        <v>83</v>
      </c>
      <c r="E77" s="14"/>
      <c r="F77" s="18" t="s">
        <v>45</v>
      </c>
      <c r="G77" s="71">
        <f>G78</f>
        <v>10922.81934</v>
      </c>
    </row>
    <row r="78" spans="1:7" s="53" customFormat="1" ht="12.75">
      <c r="A78" s="20"/>
      <c r="B78" s="17" t="s">
        <v>7</v>
      </c>
      <c r="C78" s="14" t="s">
        <v>30</v>
      </c>
      <c r="D78" s="17" t="s">
        <v>83</v>
      </c>
      <c r="E78" s="14"/>
      <c r="F78" s="18" t="s">
        <v>45</v>
      </c>
      <c r="G78" s="71">
        <f>G79</f>
        <v>10922.81934</v>
      </c>
    </row>
    <row r="79" spans="1:7" s="53" customFormat="1" ht="12.75">
      <c r="A79" s="20"/>
      <c r="B79" s="17" t="s">
        <v>7</v>
      </c>
      <c r="C79" s="14" t="s">
        <v>30</v>
      </c>
      <c r="D79" s="17" t="s">
        <v>83</v>
      </c>
      <c r="E79" s="14"/>
      <c r="F79" s="18" t="s">
        <v>45</v>
      </c>
      <c r="G79" s="71">
        <f>G80+G84+G87</f>
        <v>10922.81934</v>
      </c>
    </row>
    <row r="80" spans="1:7" s="53" customFormat="1" ht="25.5">
      <c r="A80" s="20"/>
      <c r="B80" s="17" t="s">
        <v>7</v>
      </c>
      <c r="C80" s="14" t="s">
        <v>30</v>
      </c>
      <c r="D80" s="17" t="s">
        <v>89</v>
      </c>
      <c r="E80" s="14"/>
      <c r="F80" s="18" t="s">
        <v>88</v>
      </c>
      <c r="G80" s="71">
        <f>G81+G82+G83</f>
        <v>10900.51934</v>
      </c>
    </row>
    <row r="81" spans="1:7" s="53" customFormat="1" ht="51">
      <c r="A81" s="20"/>
      <c r="B81" s="17" t="s">
        <v>7</v>
      </c>
      <c r="C81" s="14" t="s">
        <v>30</v>
      </c>
      <c r="D81" s="17" t="s">
        <v>89</v>
      </c>
      <c r="E81" s="14" t="s">
        <v>34</v>
      </c>
      <c r="F81" s="18" t="s">
        <v>33</v>
      </c>
      <c r="G81" s="71">
        <v>9539.46118</v>
      </c>
    </row>
    <row r="82" spans="1:7" s="53" customFormat="1" ht="25.5">
      <c r="A82" s="20"/>
      <c r="B82" s="17" t="s">
        <v>7</v>
      </c>
      <c r="C82" s="14" t="s">
        <v>30</v>
      </c>
      <c r="D82" s="17" t="s">
        <v>89</v>
      </c>
      <c r="E82" s="14" t="s">
        <v>35</v>
      </c>
      <c r="F82" s="18" t="s">
        <v>49</v>
      </c>
      <c r="G82" s="71">
        <f>1287.90867+73.14949</f>
        <v>1361.05816</v>
      </c>
    </row>
    <row r="83" spans="1:7" s="53" customFormat="1" ht="12.75" hidden="1">
      <c r="A83" s="20"/>
      <c r="B83" s="17" t="s">
        <v>7</v>
      </c>
      <c r="C83" s="14" t="s">
        <v>30</v>
      </c>
      <c r="D83" s="17" t="s">
        <v>89</v>
      </c>
      <c r="E83" s="14" t="s">
        <v>42</v>
      </c>
      <c r="F83" s="18" t="s">
        <v>43</v>
      </c>
      <c r="G83" s="71"/>
    </row>
    <row r="84" spans="1:7" s="53" customFormat="1" ht="63.75" hidden="1">
      <c r="A84" s="16"/>
      <c r="B84" s="17" t="s">
        <v>7</v>
      </c>
      <c r="C84" s="14" t="s">
        <v>30</v>
      </c>
      <c r="D84" s="17" t="s">
        <v>193</v>
      </c>
      <c r="E84" s="14"/>
      <c r="F84" s="18" t="s">
        <v>194</v>
      </c>
      <c r="G84" s="86">
        <f>G85+G86</f>
        <v>0</v>
      </c>
    </row>
    <row r="85" spans="1:7" s="53" customFormat="1" ht="25.5" hidden="1">
      <c r="A85" s="16"/>
      <c r="B85" s="17" t="s">
        <v>7</v>
      </c>
      <c r="C85" s="14" t="s">
        <v>30</v>
      </c>
      <c r="D85" s="17" t="s">
        <v>193</v>
      </c>
      <c r="E85" s="14" t="s">
        <v>35</v>
      </c>
      <c r="F85" s="18" t="s">
        <v>134</v>
      </c>
      <c r="G85" s="86"/>
    </row>
    <row r="86" spans="1:7" s="53" customFormat="1" ht="12.75" hidden="1">
      <c r="A86" s="16"/>
      <c r="B86" s="17" t="s">
        <v>7</v>
      </c>
      <c r="C86" s="14" t="s">
        <v>30</v>
      </c>
      <c r="D86" s="17" t="s">
        <v>193</v>
      </c>
      <c r="E86" s="14" t="s">
        <v>37</v>
      </c>
      <c r="F86" s="18" t="s">
        <v>36</v>
      </c>
      <c r="G86" s="86">
        <f>400-400</f>
        <v>0</v>
      </c>
    </row>
    <row r="87" spans="1:7" s="53" customFormat="1" ht="51" customHeight="1">
      <c r="A87" s="20"/>
      <c r="B87" s="17" t="s">
        <v>7</v>
      </c>
      <c r="C87" s="14" t="s">
        <v>30</v>
      </c>
      <c r="D87" s="17" t="s">
        <v>90</v>
      </c>
      <c r="E87" s="14"/>
      <c r="F87" s="18" t="s">
        <v>413</v>
      </c>
      <c r="G87" s="71">
        <f>G88</f>
        <v>22.3</v>
      </c>
    </row>
    <row r="88" spans="1:7" ht="25.5">
      <c r="A88" s="33"/>
      <c r="B88" s="17" t="s">
        <v>7</v>
      </c>
      <c r="C88" s="14" t="s">
        <v>30</v>
      </c>
      <c r="D88" s="17" t="s">
        <v>90</v>
      </c>
      <c r="E88" s="14" t="s">
        <v>35</v>
      </c>
      <c r="F88" s="18" t="s">
        <v>134</v>
      </c>
      <c r="G88" s="71">
        <v>22.3</v>
      </c>
    </row>
    <row r="89" spans="1:7" s="55" customFormat="1" ht="12.75">
      <c r="A89" s="20">
        <v>2</v>
      </c>
      <c r="B89" s="9" t="s">
        <v>12</v>
      </c>
      <c r="C89" s="19"/>
      <c r="D89" s="9"/>
      <c r="E89" s="19"/>
      <c r="F89" s="10" t="s">
        <v>51</v>
      </c>
      <c r="G89" s="85">
        <f>G90</f>
        <v>348.55</v>
      </c>
    </row>
    <row r="90" spans="1:7" s="56" customFormat="1" ht="13.5">
      <c r="A90" s="29"/>
      <c r="B90" s="12" t="s">
        <v>12</v>
      </c>
      <c r="C90" s="13" t="s">
        <v>8</v>
      </c>
      <c r="D90" s="12"/>
      <c r="E90" s="13"/>
      <c r="F90" s="15" t="s">
        <v>31</v>
      </c>
      <c r="G90" s="72">
        <f>G91</f>
        <v>348.55</v>
      </c>
    </row>
    <row r="91" spans="1:232" ht="12.75">
      <c r="A91" s="20"/>
      <c r="B91" s="17" t="s">
        <v>12</v>
      </c>
      <c r="C91" s="14" t="s">
        <v>8</v>
      </c>
      <c r="D91" s="17" t="s">
        <v>83</v>
      </c>
      <c r="E91" s="14"/>
      <c r="F91" s="18" t="s">
        <v>45</v>
      </c>
      <c r="G91" s="71">
        <f>G92</f>
        <v>348.55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</row>
    <row r="92" spans="1:232" ht="12.75">
      <c r="A92" s="16"/>
      <c r="B92" s="17" t="s">
        <v>12</v>
      </c>
      <c r="C92" s="14" t="s">
        <v>8</v>
      </c>
      <c r="D92" s="17" t="s">
        <v>83</v>
      </c>
      <c r="E92" s="14"/>
      <c r="F92" s="18" t="s">
        <v>45</v>
      </c>
      <c r="G92" s="71">
        <f>G93</f>
        <v>348.55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</row>
    <row r="93" spans="1:232" ht="12.75">
      <c r="A93" s="20"/>
      <c r="B93" s="17" t="s">
        <v>12</v>
      </c>
      <c r="C93" s="14" t="s">
        <v>8</v>
      </c>
      <c r="D93" s="17" t="s">
        <v>83</v>
      </c>
      <c r="E93" s="14"/>
      <c r="F93" s="18" t="s">
        <v>45</v>
      </c>
      <c r="G93" s="71">
        <f>G94</f>
        <v>348.55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</row>
    <row r="94" spans="1:7" ht="38.25">
      <c r="A94" s="20"/>
      <c r="B94" s="17" t="s">
        <v>12</v>
      </c>
      <c r="C94" s="14" t="s">
        <v>8</v>
      </c>
      <c r="D94" s="17" t="s">
        <v>91</v>
      </c>
      <c r="E94" s="14"/>
      <c r="F94" s="18" t="s">
        <v>416</v>
      </c>
      <c r="G94" s="71">
        <f>G95+G96</f>
        <v>348.55</v>
      </c>
    </row>
    <row r="95" spans="1:7" ht="51">
      <c r="A95" s="20"/>
      <c r="B95" s="17" t="s">
        <v>12</v>
      </c>
      <c r="C95" s="14" t="s">
        <v>8</v>
      </c>
      <c r="D95" s="17" t="s">
        <v>91</v>
      </c>
      <c r="E95" s="14" t="s">
        <v>34</v>
      </c>
      <c r="F95" s="18" t="s">
        <v>33</v>
      </c>
      <c r="G95" s="71">
        <v>212.3</v>
      </c>
    </row>
    <row r="96" spans="1:7" ht="25.5">
      <c r="A96" s="20"/>
      <c r="B96" s="17" t="s">
        <v>12</v>
      </c>
      <c r="C96" s="14" t="s">
        <v>8</v>
      </c>
      <c r="D96" s="17" t="s">
        <v>91</v>
      </c>
      <c r="E96" s="14" t="s">
        <v>35</v>
      </c>
      <c r="F96" s="18" t="s">
        <v>134</v>
      </c>
      <c r="G96" s="71">
        <v>136.25</v>
      </c>
    </row>
    <row r="97" spans="1:7" s="52" customFormat="1" ht="25.5">
      <c r="A97" s="20">
        <v>3</v>
      </c>
      <c r="B97" s="9" t="s">
        <v>8</v>
      </c>
      <c r="C97" s="19"/>
      <c r="D97" s="9"/>
      <c r="E97" s="19"/>
      <c r="F97" s="10" t="s">
        <v>52</v>
      </c>
      <c r="G97" s="85">
        <f>G98+G104</f>
        <v>11.2</v>
      </c>
    </row>
    <row r="98" spans="1:7" s="53" customFormat="1" ht="12.75">
      <c r="A98" s="27"/>
      <c r="B98" s="12" t="s">
        <v>8</v>
      </c>
      <c r="C98" s="13" t="s">
        <v>9</v>
      </c>
      <c r="D98" s="12"/>
      <c r="E98" s="13"/>
      <c r="F98" s="15" t="s">
        <v>38</v>
      </c>
      <c r="G98" s="72">
        <f>G101</f>
        <v>11.2</v>
      </c>
    </row>
    <row r="99" spans="1:7" s="53" customFormat="1" ht="12.75">
      <c r="A99" s="20"/>
      <c r="B99" s="17" t="s">
        <v>8</v>
      </c>
      <c r="C99" s="14" t="s">
        <v>9</v>
      </c>
      <c r="D99" s="17" t="s">
        <v>83</v>
      </c>
      <c r="E99" s="14"/>
      <c r="F99" s="18" t="s">
        <v>45</v>
      </c>
      <c r="G99" s="71">
        <f>G100</f>
        <v>11.2</v>
      </c>
    </row>
    <row r="100" spans="1:7" s="53" customFormat="1" ht="12.75">
      <c r="A100" s="16"/>
      <c r="B100" s="17" t="s">
        <v>8</v>
      </c>
      <c r="C100" s="14" t="s">
        <v>9</v>
      </c>
      <c r="D100" s="17" t="s">
        <v>83</v>
      </c>
      <c r="E100" s="14"/>
      <c r="F100" s="18" t="s">
        <v>45</v>
      </c>
      <c r="G100" s="71">
        <f>G101</f>
        <v>11.2</v>
      </c>
    </row>
    <row r="101" spans="1:7" s="53" customFormat="1" ht="12.75">
      <c r="A101" s="20"/>
      <c r="B101" s="17" t="s">
        <v>8</v>
      </c>
      <c r="C101" s="14" t="s">
        <v>9</v>
      </c>
      <c r="D101" s="17" t="s">
        <v>83</v>
      </c>
      <c r="E101" s="14"/>
      <c r="F101" s="18" t="s">
        <v>45</v>
      </c>
      <c r="G101" s="71">
        <f>G102</f>
        <v>11.2</v>
      </c>
    </row>
    <row r="102" spans="1:7" s="53" customFormat="1" ht="38.25">
      <c r="A102" s="20"/>
      <c r="B102" s="17" t="s">
        <v>8</v>
      </c>
      <c r="C102" s="14" t="s">
        <v>9</v>
      </c>
      <c r="D102" s="17" t="s">
        <v>92</v>
      </c>
      <c r="E102" s="14"/>
      <c r="F102" s="18" t="s">
        <v>417</v>
      </c>
      <c r="G102" s="71">
        <f>G103</f>
        <v>11.2</v>
      </c>
    </row>
    <row r="103" spans="1:7" s="53" customFormat="1" ht="25.5">
      <c r="A103" s="20"/>
      <c r="B103" s="17" t="s">
        <v>8</v>
      </c>
      <c r="C103" s="14" t="s">
        <v>9</v>
      </c>
      <c r="D103" s="17" t="s">
        <v>92</v>
      </c>
      <c r="E103" s="14" t="s">
        <v>35</v>
      </c>
      <c r="F103" s="18" t="s">
        <v>134</v>
      </c>
      <c r="G103" s="71">
        <v>11.2</v>
      </c>
    </row>
    <row r="104" spans="1:7" ht="38.25" hidden="1">
      <c r="A104" s="16"/>
      <c r="B104" s="17" t="s">
        <v>8</v>
      </c>
      <c r="C104" s="14" t="s">
        <v>53</v>
      </c>
      <c r="D104" s="17"/>
      <c r="E104" s="14"/>
      <c r="F104" s="15" t="s">
        <v>182</v>
      </c>
      <c r="G104" s="86">
        <f>G105</f>
        <v>0</v>
      </c>
    </row>
    <row r="105" spans="1:7" ht="12.75" hidden="1">
      <c r="A105" s="16"/>
      <c r="B105" s="17" t="s">
        <v>8</v>
      </c>
      <c r="C105" s="14" t="s">
        <v>53</v>
      </c>
      <c r="D105" s="17" t="s">
        <v>83</v>
      </c>
      <c r="E105" s="14"/>
      <c r="F105" s="18" t="s">
        <v>45</v>
      </c>
      <c r="G105" s="86">
        <f>G106</f>
        <v>0</v>
      </c>
    </row>
    <row r="106" spans="1:7" ht="12.75" hidden="1">
      <c r="A106" s="16"/>
      <c r="B106" s="17" t="s">
        <v>8</v>
      </c>
      <c r="C106" s="14" t="s">
        <v>53</v>
      </c>
      <c r="D106" s="17" t="s">
        <v>83</v>
      </c>
      <c r="E106" s="14"/>
      <c r="F106" s="18" t="s">
        <v>45</v>
      </c>
      <c r="G106" s="86">
        <f>G107</f>
        <v>0</v>
      </c>
    </row>
    <row r="107" spans="1:7" ht="12.75" hidden="1">
      <c r="A107" s="16"/>
      <c r="B107" s="17" t="s">
        <v>8</v>
      </c>
      <c r="C107" s="14" t="s">
        <v>53</v>
      </c>
      <c r="D107" s="17" t="s">
        <v>83</v>
      </c>
      <c r="E107" s="14"/>
      <c r="F107" s="18" t="s">
        <v>45</v>
      </c>
      <c r="G107" s="86">
        <f>G108</f>
        <v>0</v>
      </c>
    </row>
    <row r="108" spans="1:7" ht="25.5" hidden="1">
      <c r="A108" s="16"/>
      <c r="B108" s="17" t="s">
        <v>8</v>
      </c>
      <c r="C108" s="14" t="s">
        <v>53</v>
      </c>
      <c r="D108" s="17" t="s">
        <v>183</v>
      </c>
      <c r="E108" s="14"/>
      <c r="F108" s="18" t="s">
        <v>184</v>
      </c>
      <c r="G108" s="86">
        <f>G109</f>
        <v>0</v>
      </c>
    </row>
    <row r="109" spans="1:7" ht="25.5" hidden="1">
      <c r="A109" s="16"/>
      <c r="B109" s="17" t="s">
        <v>8</v>
      </c>
      <c r="C109" s="14" t="s">
        <v>53</v>
      </c>
      <c r="D109" s="17" t="s">
        <v>183</v>
      </c>
      <c r="E109" s="14" t="s">
        <v>35</v>
      </c>
      <c r="F109" s="18" t="s">
        <v>134</v>
      </c>
      <c r="G109" s="86">
        <v>0</v>
      </c>
    </row>
    <row r="110" spans="1:7" s="52" customFormat="1" ht="12.75">
      <c r="A110" s="20">
        <v>4</v>
      </c>
      <c r="B110" s="9" t="s">
        <v>9</v>
      </c>
      <c r="C110" s="19"/>
      <c r="D110" s="9"/>
      <c r="E110" s="19"/>
      <c r="F110" s="10" t="s">
        <v>54</v>
      </c>
      <c r="G110" s="85">
        <f>G111+G118</f>
        <v>14258.33592</v>
      </c>
    </row>
    <row r="111" spans="1:7" s="53" customFormat="1" ht="12.75">
      <c r="A111" s="27"/>
      <c r="B111" s="12" t="s">
        <v>9</v>
      </c>
      <c r="C111" s="13" t="s">
        <v>53</v>
      </c>
      <c r="D111" s="12"/>
      <c r="E111" s="13"/>
      <c r="F111" s="15" t="s">
        <v>67</v>
      </c>
      <c r="G111" s="72">
        <f>G112</f>
        <v>12918.33592</v>
      </c>
    </row>
    <row r="112" spans="1:7" s="53" customFormat="1" ht="51">
      <c r="A112" s="16"/>
      <c r="B112" s="17" t="s">
        <v>9</v>
      </c>
      <c r="C112" s="14" t="s">
        <v>53</v>
      </c>
      <c r="D112" s="17" t="s">
        <v>93</v>
      </c>
      <c r="E112" s="14"/>
      <c r="F112" s="18" t="s">
        <v>328</v>
      </c>
      <c r="G112" s="71">
        <f>G113</f>
        <v>12918.33592</v>
      </c>
    </row>
    <row r="113" spans="1:7" s="53" customFormat="1" ht="25.5">
      <c r="A113" s="16"/>
      <c r="B113" s="17" t="s">
        <v>9</v>
      </c>
      <c r="C113" s="14" t="s">
        <v>53</v>
      </c>
      <c r="D113" s="17" t="s">
        <v>94</v>
      </c>
      <c r="E113" s="14"/>
      <c r="F113" s="18" t="s">
        <v>333</v>
      </c>
      <c r="G113" s="71">
        <f>G114</f>
        <v>12918.33592</v>
      </c>
    </row>
    <row r="114" spans="1:7" s="53" customFormat="1" ht="63.75">
      <c r="A114" s="16"/>
      <c r="B114" s="17" t="s">
        <v>9</v>
      </c>
      <c r="C114" s="14" t="s">
        <v>53</v>
      </c>
      <c r="D114" s="17" t="s">
        <v>95</v>
      </c>
      <c r="E114" s="14"/>
      <c r="F114" s="18" t="s">
        <v>96</v>
      </c>
      <c r="G114" s="71">
        <f>G115</f>
        <v>12918.33592</v>
      </c>
    </row>
    <row r="115" spans="1:7" s="53" customFormat="1" ht="25.5">
      <c r="A115" s="16"/>
      <c r="B115" s="17" t="s">
        <v>9</v>
      </c>
      <c r="C115" s="14" t="s">
        <v>53</v>
      </c>
      <c r="D115" s="17" t="s">
        <v>97</v>
      </c>
      <c r="E115" s="14"/>
      <c r="F115" s="18" t="s">
        <v>68</v>
      </c>
      <c r="G115" s="71">
        <f>G116+G117</f>
        <v>12918.33592</v>
      </c>
    </row>
    <row r="116" spans="1:7" s="53" customFormat="1" ht="25.5" hidden="1">
      <c r="A116" s="16"/>
      <c r="B116" s="17" t="s">
        <v>9</v>
      </c>
      <c r="C116" s="14" t="s">
        <v>53</v>
      </c>
      <c r="D116" s="17" t="s">
        <v>97</v>
      </c>
      <c r="E116" s="14" t="s">
        <v>35</v>
      </c>
      <c r="F116" s="18" t="s">
        <v>134</v>
      </c>
      <c r="G116" s="86">
        <v>0</v>
      </c>
    </row>
    <row r="117" spans="1:7" s="53" customFormat="1" ht="12.75">
      <c r="A117" s="20"/>
      <c r="B117" s="17" t="s">
        <v>9</v>
      </c>
      <c r="C117" s="14" t="s">
        <v>53</v>
      </c>
      <c r="D117" s="17" t="s">
        <v>97</v>
      </c>
      <c r="E117" s="14" t="s">
        <v>37</v>
      </c>
      <c r="F117" s="18" t="s">
        <v>36</v>
      </c>
      <c r="G117" s="71">
        <f>1662.6+11255.73592</f>
        <v>12918.33592</v>
      </c>
    </row>
    <row r="118" spans="1:7" s="53" customFormat="1" ht="12.75">
      <c r="A118" s="28"/>
      <c r="B118" s="12" t="s">
        <v>9</v>
      </c>
      <c r="C118" s="13" t="s">
        <v>44</v>
      </c>
      <c r="D118" s="12"/>
      <c r="E118" s="14"/>
      <c r="F118" s="15" t="s">
        <v>41</v>
      </c>
      <c r="G118" s="72">
        <f>G119+G128+G135</f>
        <v>1340</v>
      </c>
    </row>
    <row r="119" spans="1:7" ht="51" hidden="1">
      <c r="A119" s="16"/>
      <c r="B119" s="17" t="s">
        <v>9</v>
      </c>
      <c r="C119" s="14" t="s">
        <v>44</v>
      </c>
      <c r="D119" s="17" t="s">
        <v>93</v>
      </c>
      <c r="E119" s="14"/>
      <c r="F119" s="18" t="s">
        <v>328</v>
      </c>
      <c r="G119" s="86">
        <f>G120+G124</f>
        <v>0</v>
      </c>
    </row>
    <row r="120" spans="1:7" ht="25.5" hidden="1">
      <c r="A120" s="16"/>
      <c r="B120" s="17" t="s">
        <v>9</v>
      </c>
      <c r="C120" s="14" t="s">
        <v>44</v>
      </c>
      <c r="D120" s="17" t="s">
        <v>99</v>
      </c>
      <c r="E120" s="14"/>
      <c r="F120" s="18" t="s">
        <v>139</v>
      </c>
      <c r="G120" s="86">
        <f>G121</f>
        <v>0</v>
      </c>
    </row>
    <row r="121" spans="1:7" ht="51" hidden="1">
      <c r="A121" s="11"/>
      <c r="B121" s="17" t="s">
        <v>9</v>
      </c>
      <c r="C121" s="14" t="s">
        <v>44</v>
      </c>
      <c r="D121" s="17" t="s">
        <v>140</v>
      </c>
      <c r="E121" s="14"/>
      <c r="F121" s="18" t="s">
        <v>141</v>
      </c>
      <c r="G121" s="86">
        <f>G122</f>
        <v>0</v>
      </c>
    </row>
    <row r="122" spans="1:7" ht="25.5" hidden="1">
      <c r="A122" s="11"/>
      <c r="B122" s="17" t="s">
        <v>9</v>
      </c>
      <c r="C122" s="14" t="s">
        <v>44</v>
      </c>
      <c r="D122" s="17" t="s">
        <v>142</v>
      </c>
      <c r="E122" s="14"/>
      <c r="F122" s="18" t="s">
        <v>68</v>
      </c>
      <c r="G122" s="86">
        <f>G123</f>
        <v>0</v>
      </c>
    </row>
    <row r="123" spans="1:7" ht="25.5" hidden="1">
      <c r="A123" s="11"/>
      <c r="B123" s="17" t="s">
        <v>9</v>
      </c>
      <c r="C123" s="14" t="s">
        <v>44</v>
      </c>
      <c r="D123" s="17" t="s">
        <v>142</v>
      </c>
      <c r="E123" s="14" t="s">
        <v>35</v>
      </c>
      <c r="F123" s="18" t="s">
        <v>134</v>
      </c>
      <c r="G123" s="86">
        <v>0</v>
      </c>
    </row>
    <row r="124" spans="1:7" ht="25.5" hidden="1">
      <c r="A124" s="16"/>
      <c r="B124" s="17" t="s">
        <v>9</v>
      </c>
      <c r="C124" s="14" t="s">
        <v>44</v>
      </c>
      <c r="D124" s="17" t="s">
        <v>94</v>
      </c>
      <c r="E124" s="14"/>
      <c r="F124" s="18" t="s">
        <v>333</v>
      </c>
      <c r="G124" s="86">
        <f>G125</f>
        <v>0</v>
      </c>
    </row>
    <row r="125" spans="1:7" ht="25.5" hidden="1">
      <c r="A125" s="16"/>
      <c r="B125" s="17" t="s">
        <v>9</v>
      </c>
      <c r="C125" s="14" t="s">
        <v>44</v>
      </c>
      <c r="D125" s="17" t="s">
        <v>122</v>
      </c>
      <c r="E125" s="14"/>
      <c r="F125" s="18" t="s">
        <v>123</v>
      </c>
      <c r="G125" s="86">
        <f>G126</f>
        <v>0</v>
      </c>
    </row>
    <row r="126" spans="1:7" ht="25.5" hidden="1">
      <c r="A126" s="16"/>
      <c r="B126" s="17" t="s">
        <v>9</v>
      </c>
      <c r="C126" s="14" t="s">
        <v>44</v>
      </c>
      <c r="D126" s="17" t="s">
        <v>124</v>
      </c>
      <c r="E126" s="14"/>
      <c r="F126" s="18" t="s">
        <v>68</v>
      </c>
      <c r="G126" s="86">
        <f>G127</f>
        <v>0</v>
      </c>
    </row>
    <row r="127" spans="1:7" ht="25.5" hidden="1">
      <c r="A127" s="16"/>
      <c r="B127" s="17" t="s">
        <v>9</v>
      </c>
      <c r="C127" s="14" t="s">
        <v>44</v>
      </c>
      <c r="D127" s="17" t="s">
        <v>124</v>
      </c>
      <c r="E127" s="14" t="s">
        <v>170</v>
      </c>
      <c r="F127" s="18" t="s">
        <v>171</v>
      </c>
      <c r="G127" s="86">
        <v>0</v>
      </c>
    </row>
    <row r="128" spans="1:7" ht="25.5">
      <c r="A128" s="16"/>
      <c r="B128" s="17" t="s">
        <v>9</v>
      </c>
      <c r="C128" s="14" t="s">
        <v>44</v>
      </c>
      <c r="D128" s="17" t="s">
        <v>102</v>
      </c>
      <c r="E128" s="14"/>
      <c r="F128" s="18" t="s">
        <v>331</v>
      </c>
      <c r="G128" s="71">
        <f>G129+G132</f>
        <v>40</v>
      </c>
    </row>
    <row r="129" spans="1:7" ht="63.75">
      <c r="A129" s="16"/>
      <c r="B129" s="17" t="s">
        <v>9</v>
      </c>
      <c r="C129" s="14" t="s">
        <v>44</v>
      </c>
      <c r="D129" s="17" t="s">
        <v>103</v>
      </c>
      <c r="E129" s="14"/>
      <c r="F129" s="18" t="s">
        <v>343</v>
      </c>
      <c r="G129" s="71">
        <f>G130</f>
        <v>35</v>
      </c>
    </row>
    <row r="130" spans="1:7" ht="25.5">
      <c r="A130" s="16"/>
      <c r="B130" s="17" t="s">
        <v>9</v>
      </c>
      <c r="C130" s="14" t="s">
        <v>44</v>
      </c>
      <c r="D130" s="17" t="s">
        <v>104</v>
      </c>
      <c r="E130" s="14"/>
      <c r="F130" s="18" t="s">
        <v>68</v>
      </c>
      <c r="G130" s="71">
        <f>G131</f>
        <v>35</v>
      </c>
    </row>
    <row r="131" spans="1:7" ht="12.75">
      <c r="A131" s="16"/>
      <c r="B131" s="17" t="s">
        <v>9</v>
      </c>
      <c r="C131" s="14" t="s">
        <v>44</v>
      </c>
      <c r="D131" s="17" t="s">
        <v>104</v>
      </c>
      <c r="E131" s="14" t="s">
        <v>37</v>
      </c>
      <c r="F131" s="18" t="s">
        <v>36</v>
      </c>
      <c r="G131" s="71">
        <v>35</v>
      </c>
    </row>
    <row r="132" spans="1:7" ht="25.5">
      <c r="A132" s="16"/>
      <c r="B132" s="17" t="s">
        <v>9</v>
      </c>
      <c r="C132" s="14" t="s">
        <v>44</v>
      </c>
      <c r="D132" s="17" t="s">
        <v>105</v>
      </c>
      <c r="E132" s="14"/>
      <c r="F132" s="18" t="s">
        <v>106</v>
      </c>
      <c r="G132" s="71">
        <f>G133</f>
        <v>5</v>
      </c>
    </row>
    <row r="133" spans="1:7" ht="25.5">
      <c r="A133" s="16"/>
      <c r="B133" s="17" t="s">
        <v>9</v>
      </c>
      <c r="C133" s="14" t="s">
        <v>44</v>
      </c>
      <c r="D133" s="17" t="s">
        <v>107</v>
      </c>
      <c r="E133" s="14"/>
      <c r="F133" s="18" t="s">
        <v>68</v>
      </c>
      <c r="G133" s="71">
        <f>G134</f>
        <v>5</v>
      </c>
    </row>
    <row r="134" spans="1:7" ht="12.75">
      <c r="A134" s="16"/>
      <c r="B134" s="17" t="s">
        <v>9</v>
      </c>
      <c r="C134" s="14" t="s">
        <v>44</v>
      </c>
      <c r="D134" s="17" t="s">
        <v>107</v>
      </c>
      <c r="E134" s="14" t="s">
        <v>37</v>
      </c>
      <c r="F134" s="18" t="s">
        <v>36</v>
      </c>
      <c r="G134" s="71">
        <v>5</v>
      </c>
    </row>
    <row r="135" spans="1:7" ht="51">
      <c r="A135" s="16"/>
      <c r="B135" s="17" t="s">
        <v>9</v>
      </c>
      <c r="C135" s="14" t="s">
        <v>44</v>
      </c>
      <c r="D135" s="17" t="s">
        <v>178</v>
      </c>
      <c r="E135" s="14"/>
      <c r="F135" s="18" t="s">
        <v>340</v>
      </c>
      <c r="G135" s="86">
        <f>G136</f>
        <v>1300</v>
      </c>
    </row>
    <row r="136" spans="1:7" ht="25.5">
      <c r="A136" s="16"/>
      <c r="B136" s="17" t="s">
        <v>9</v>
      </c>
      <c r="C136" s="14" t="s">
        <v>44</v>
      </c>
      <c r="D136" s="17" t="s">
        <v>177</v>
      </c>
      <c r="E136" s="14"/>
      <c r="F136" s="18" t="s">
        <v>179</v>
      </c>
      <c r="G136" s="86">
        <f>G137</f>
        <v>1300</v>
      </c>
    </row>
    <row r="137" spans="1:7" ht="25.5">
      <c r="A137" s="16"/>
      <c r="B137" s="17" t="s">
        <v>9</v>
      </c>
      <c r="C137" s="14" t="s">
        <v>44</v>
      </c>
      <c r="D137" s="17" t="s">
        <v>180</v>
      </c>
      <c r="E137" s="14"/>
      <c r="F137" s="18" t="s">
        <v>68</v>
      </c>
      <c r="G137" s="86">
        <f>G138</f>
        <v>1300</v>
      </c>
    </row>
    <row r="138" spans="1:7" ht="25.5">
      <c r="A138" s="16"/>
      <c r="B138" s="17" t="s">
        <v>9</v>
      </c>
      <c r="C138" s="14" t="s">
        <v>44</v>
      </c>
      <c r="D138" s="17" t="s">
        <v>180</v>
      </c>
      <c r="E138" s="14" t="s">
        <v>35</v>
      </c>
      <c r="F138" s="18" t="s">
        <v>134</v>
      </c>
      <c r="G138" s="86">
        <v>1300</v>
      </c>
    </row>
    <row r="139" spans="1:7" s="52" customFormat="1" ht="12.75">
      <c r="A139" s="20">
        <v>5</v>
      </c>
      <c r="B139" s="9" t="s">
        <v>16</v>
      </c>
      <c r="C139" s="19"/>
      <c r="D139" s="9"/>
      <c r="E139" s="19"/>
      <c r="F139" s="10" t="s">
        <v>55</v>
      </c>
      <c r="G139" s="85">
        <f>G140+G169+G199+G227</f>
        <v>114067.80249</v>
      </c>
    </row>
    <row r="140" spans="1:7" s="53" customFormat="1" ht="12.75">
      <c r="A140" s="27"/>
      <c r="B140" s="12" t="s">
        <v>16</v>
      </c>
      <c r="C140" s="13" t="s">
        <v>7</v>
      </c>
      <c r="D140" s="12"/>
      <c r="E140" s="13"/>
      <c r="F140" s="15" t="s">
        <v>17</v>
      </c>
      <c r="G140" s="72">
        <f>G141+G147+G152+G163</f>
        <v>748.5496</v>
      </c>
    </row>
    <row r="141" spans="1:7" s="53" customFormat="1" ht="51" hidden="1">
      <c r="A141" s="16"/>
      <c r="B141" s="17" t="s">
        <v>16</v>
      </c>
      <c r="C141" s="14" t="s">
        <v>7</v>
      </c>
      <c r="D141" s="17" t="s">
        <v>93</v>
      </c>
      <c r="E141" s="14"/>
      <c r="F141" s="18" t="s">
        <v>328</v>
      </c>
      <c r="G141" s="71">
        <f>G142</f>
        <v>0</v>
      </c>
    </row>
    <row r="142" spans="1:7" s="53" customFormat="1" ht="25.5" hidden="1">
      <c r="A142" s="20"/>
      <c r="B142" s="17" t="s">
        <v>16</v>
      </c>
      <c r="C142" s="14" t="s">
        <v>7</v>
      </c>
      <c r="D142" s="17" t="s">
        <v>108</v>
      </c>
      <c r="E142" s="19"/>
      <c r="F142" s="18" t="s">
        <v>80</v>
      </c>
      <c r="G142" s="71">
        <f>G143</f>
        <v>0</v>
      </c>
    </row>
    <row r="143" spans="1:7" s="53" customFormat="1" ht="25.5" hidden="1">
      <c r="A143" s="28"/>
      <c r="B143" s="17" t="s">
        <v>16</v>
      </c>
      <c r="C143" s="14" t="s">
        <v>7</v>
      </c>
      <c r="D143" s="17" t="s">
        <v>109</v>
      </c>
      <c r="E143" s="14"/>
      <c r="F143" s="18" t="s">
        <v>110</v>
      </c>
      <c r="G143" s="71">
        <f>G144</f>
        <v>0</v>
      </c>
    </row>
    <row r="144" spans="1:7" s="53" customFormat="1" ht="25.5" hidden="1">
      <c r="A144" s="20"/>
      <c r="B144" s="17" t="s">
        <v>16</v>
      </c>
      <c r="C144" s="14" t="s">
        <v>7</v>
      </c>
      <c r="D144" s="17" t="s">
        <v>111</v>
      </c>
      <c r="E144" s="14"/>
      <c r="F144" s="18" t="s">
        <v>68</v>
      </c>
      <c r="G144" s="71">
        <f>G145+G146</f>
        <v>0</v>
      </c>
    </row>
    <row r="145" spans="1:7" s="53" customFormat="1" ht="25.5" hidden="1">
      <c r="A145" s="16"/>
      <c r="B145" s="17" t="s">
        <v>16</v>
      </c>
      <c r="C145" s="14" t="s">
        <v>7</v>
      </c>
      <c r="D145" s="17" t="s">
        <v>111</v>
      </c>
      <c r="E145" s="14" t="s">
        <v>35</v>
      </c>
      <c r="F145" s="18" t="s">
        <v>134</v>
      </c>
      <c r="G145" s="71">
        <v>0</v>
      </c>
    </row>
    <row r="146" spans="1:7" s="53" customFormat="1" ht="12.75" hidden="1">
      <c r="A146" s="16"/>
      <c r="B146" s="17" t="s">
        <v>16</v>
      </c>
      <c r="C146" s="14" t="s">
        <v>7</v>
      </c>
      <c r="D146" s="17" t="s">
        <v>111</v>
      </c>
      <c r="E146" s="14" t="s">
        <v>37</v>
      </c>
      <c r="F146" s="18" t="s">
        <v>36</v>
      </c>
      <c r="G146" s="86">
        <v>0</v>
      </c>
    </row>
    <row r="147" spans="1:7" s="53" customFormat="1" ht="25.5">
      <c r="A147" s="205"/>
      <c r="B147" s="17" t="s">
        <v>16</v>
      </c>
      <c r="C147" s="14" t="s">
        <v>7</v>
      </c>
      <c r="D147" s="17" t="s">
        <v>385</v>
      </c>
      <c r="E147" s="14"/>
      <c r="F147" s="206" t="s">
        <v>389</v>
      </c>
      <c r="G147" s="207">
        <f>G148</f>
        <v>300</v>
      </c>
    </row>
    <row r="148" spans="1:7" s="53" customFormat="1" ht="25.5">
      <c r="A148" s="205"/>
      <c r="B148" s="17" t="s">
        <v>16</v>
      </c>
      <c r="C148" s="14" t="s">
        <v>7</v>
      </c>
      <c r="D148" s="17" t="s">
        <v>386</v>
      </c>
      <c r="E148" s="14"/>
      <c r="F148" s="206" t="s">
        <v>390</v>
      </c>
      <c r="G148" s="207">
        <f>G149</f>
        <v>300</v>
      </c>
    </row>
    <row r="149" spans="1:7" s="53" customFormat="1" ht="25.5">
      <c r="A149" s="205"/>
      <c r="B149" s="17" t="s">
        <v>16</v>
      </c>
      <c r="C149" s="14" t="s">
        <v>7</v>
      </c>
      <c r="D149" s="17" t="s">
        <v>387</v>
      </c>
      <c r="E149" s="14"/>
      <c r="F149" s="206" t="s">
        <v>391</v>
      </c>
      <c r="G149" s="207">
        <f>G150</f>
        <v>300</v>
      </c>
    </row>
    <row r="150" spans="1:7" s="53" customFormat="1" ht="25.5">
      <c r="A150" s="205"/>
      <c r="B150" s="17" t="s">
        <v>16</v>
      </c>
      <c r="C150" s="14" t="s">
        <v>7</v>
      </c>
      <c r="D150" s="17" t="s">
        <v>388</v>
      </c>
      <c r="E150" s="14"/>
      <c r="F150" s="18" t="s">
        <v>68</v>
      </c>
      <c r="G150" s="207">
        <f>G151</f>
        <v>300</v>
      </c>
    </row>
    <row r="151" spans="1:7" s="53" customFormat="1" ht="25.5">
      <c r="A151" s="205"/>
      <c r="B151" s="17" t="s">
        <v>16</v>
      </c>
      <c r="C151" s="14" t="s">
        <v>7</v>
      </c>
      <c r="D151" s="17" t="s">
        <v>388</v>
      </c>
      <c r="E151" s="14" t="s">
        <v>35</v>
      </c>
      <c r="F151" s="18" t="s">
        <v>134</v>
      </c>
      <c r="G151" s="207">
        <v>300</v>
      </c>
    </row>
    <row r="152" spans="1:7" s="53" customFormat="1" ht="38.25">
      <c r="A152" s="16"/>
      <c r="B152" s="17" t="s">
        <v>16</v>
      </c>
      <c r="C152" s="14" t="s">
        <v>7</v>
      </c>
      <c r="D152" s="17" t="s">
        <v>114</v>
      </c>
      <c r="E152" s="14"/>
      <c r="F152" s="18" t="s">
        <v>341</v>
      </c>
      <c r="G152" s="71">
        <f>G153</f>
        <v>448.5496</v>
      </c>
    </row>
    <row r="153" spans="1:7" s="53" customFormat="1" ht="38.25">
      <c r="A153" s="16"/>
      <c r="B153" s="17" t="s">
        <v>16</v>
      </c>
      <c r="C153" s="14" t="s">
        <v>7</v>
      </c>
      <c r="D153" s="17" t="s">
        <v>115</v>
      </c>
      <c r="E153" s="14"/>
      <c r="F153" s="18" t="s">
        <v>145</v>
      </c>
      <c r="G153" s="71">
        <f>G154+G157+G160</f>
        <v>448.5496</v>
      </c>
    </row>
    <row r="154" spans="1:7" s="53" customFormat="1" ht="25.5">
      <c r="A154" s="16"/>
      <c r="B154" s="17" t="s">
        <v>16</v>
      </c>
      <c r="C154" s="14" t="s">
        <v>7</v>
      </c>
      <c r="D154" s="17" t="s">
        <v>117</v>
      </c>
      <c r="E154" s="14"/>
      <c r="F154" s="18" t="s">
        <v>174</v>
      </c>
      <c r="G154" s="71">
        <f>G155</f>
        <v>448.5496</v>
      </c>
    </row>
    <row r="155" spans="1:7" s="53" customFormat="1" ht="25.5">
      <c r="A155" s="16"/>
      <c r="B155" s="17" t="s">
        <v>16</v>
      </c>
      <c r="C155" s="14" t="s">
        <v>7</v>
      </c>
      <c r="D155" s="17" t="s">
        <v>118</v>
      </c>
      <c r="E155" s="14"/>
      <c r="F155" s="18" t="s">
        <v>68</v>
      </c>
      <c r="G155" s="71">
        <f>G156</f>
        <v>448.5496</v>
      </c>
    </row>
    <row r="156" spans="1:7" ht="25.5">
      <c r="A156" s="33"/>
      <c r="B156" s="17" t="s">
        <v>16</v>
      </c>
      <c r="C156" s="14" t="s">
        <v>7</v>
      </c>
      <c r="D156" s="17" t="s">
        <v>118</v>
      </c>
      <c r="E156" s="14" t="s">
        <v>35</v>
      </c>
      <c r="F156" s="18" t="s">
        <v>134</v>
      </c>
      <c r="G156" s="71">
        <v>448.5496</v>
      </c>
    </row>
    <row r="157" spans="1:7" ht="38.25" hidden="1">
      <c r="A157" s="11"/>
      <c r="B157" s="17" t="s">
        <v>16</v>
      </c>
      <c r="C157" s="14" t="s">
        <v>7</v>
      </c>
      <c r="D157" s="17" t="s">
        <v>152</v>
      </c>
      <c r="E157" s="14"/>
      <c r="F157" s="18" t="s">
        <v>188</v>
      </c>
      <c r="G157" s="86">
        <f>G158</f>
        <v>0</v>
      </c>
    </row>
    <row r="158" spans="1:7" ht="25.5" hidden="1">
      <c r="A158" s="11"/>
      <c r="B158" s="17" t="s">
        <v>16</v>
      </c>
      <c r="C158" s="14" t="s">
        <v>7</v>
      </c>
      <c r="D158" s="17" t="s">
        <v>128</v>
      </c>
      <c r="E158" s="14"/>
      <c r="F158" s="18" t="s">
        <v>68</v>
      </c>
      <c r="G158" s="86">
        <f>G159</f>
        <v>0</v>
      </c>
    </row>
    <row r="159" spans="1:7" ht="25.5" hidden="1">
      <c r="A159" s="11"/>
      <c r="B159" s="17" t="s">
        <v>16</v>
      </c>
      <c r="C159" s="14" t="s">
        <v>7</v>
      </c>
      <c r="D159" s="17" t="s">
        <v>128</v>
      </c>
      <c r="E159" s="14" t="s">
        <v>35</v>
      </c>
      <c r="F159" s="18" t="s">
        <v>134</v>
      </c>
      <c r="G159" s="86"/>
    </row>
    <row r="160" spans="1:7" ht="25.5" hidden="1">
      <c r="A160" s="11"/>
      <c r="B160" s="17" t="s">
        <v>16</v>
      </c>
      <c r="C160" s="14" t="s">
        <v>7</v>
      </c>
      <c r="D160" s="17" t="s">
        <v>189</v>
      </c>
      <c r="E160" s="14"/>
      <c r="F160" s="18" t="s">
        <v>191</v>
      </c>
      <c r="G160" s="86">
        <f>G161</f>
        <v>0</v>
      </c>
    </row>
    <row r="161" spans="1:7" ht="25.5" hidden="1">
      <c r="A161" s="11"/>
      <c r="B161" s="17" t="s">
        <v>16</v>
      </c>
      <c r="C161" s="14" t="s">
        <v>7</v>
      </c>
      <c r="D161" s="17" t="s">
        <v>190</v>
      </c>
      <c r="E161" s="14"/>
      <c r="F161" s="18" t="s">
        <v>68</v>
      </c>
      <c r="G161" s="86">
        <f>G162</f>
        <v>0</v>
      </c>
    </row>
    <row r="162" spans="1:7" ht="25.5" hidden="1">
      <c r="A162" s="11"/>
      <c r="B162" s="17" t="s">
        <v>16</v>
      </c>
      <c r="C162" s="14" t="s">
        <v>7</v>
      </c>
      <c r="D162" s="17" t="s">
        <v>190</v>
      </c>
      <c r="E162" s="14" t="s">
        <v>35</v>
      </c>
      <c r="F162" s="18" t="s">
        <v>134</v>
      </c>
      <c r="G162" s="86">
        <v>0</v>
      </c>
    </row>
    <row r="163" spans="1:7" s="53" customFormat="1" ht="12.75" hidden="1">
      <c r="A163" s="11"/>
      <c r="B163" s="17" t="s">
        <v>16</v>
      </c>
      <c r="C163" s="14" t="s">
        <v>7</v>
      </c>
      <c r="D163" s="17" t="s">
        <v>83</v>
      </c>
      <c r="E163" s="14"/>
      <c r="F163" s="18" t="s">
        <v>45</v>
      </c>
      <c r="G163" s="71">
        <f>G164</f>
        <v>0</v>
      </c>
    </row>
    <row r="164" spans="1:7" s="53" customFormat="1" ht="12.75" hidden="1">
      <c r="A164" s="11"/>
      <c r="B164" s="17" t="s">
        <v>16</v>
      </c>
      <c r="C164" s="14" t="s">
        <v>7</v>
      </c>
      <c r="D164" s="17" t="s">
        <v>83</v>
      </c>
      <c r="E164" s="14"/>
      <c r="F164" s="18" t="s">
        <v>45</v>
      </c>
      <c r="G164" s="71">
        <f>G165</f>
        <v>0</v>
      </c>
    </row>
    <row r="165" spans="1:7" s="53" customFormat="1" ht="25.5" customHeight="1" hidden="1">
      <c r="A165" s="11"/>
      <c r="B165" s="17" t="s">
        <v>16</v>
      </c>
      <c r="C165" s="14" t="s">
        <v>7</v>
      </c>
      <c r="D165" s="17" t="s">
        <v>83</v>
      </c>
      <c r="E165" s="14"/>
      <c r="F165" s="18" t="s">
        <v>45</v>
      </c>
      <c r="G165" s="71">
        <f>G166</f>
        <v>0</v>
      </c>
    </row>
    <row r="166" spans="1:7" s="53" customFormat="1" ht="25.5" hidden="1">
      <c r="A166" s="20"/>
      <c r="B166" s="17" t="s">
        <v>16</v>
      </c>
      <c r="C166" s="14" t="s">
        <v>7</v>
      </c>
      <c r="D166" s="17" t="s">
        <v>112</v>
      </c>
      <c r="E166" s="14"/>
      <c r="F166" s="18" t="s">
        <v>113</v>
      </c>
      <c r="G166" s="71">
        <f>G167+G168</f>
        <v>0</v>
      </c>
    </row>
    <row r="167" spans="1:7" s="53" customFormat="1" ht="25.5" hidden="1">
      <c r="A167" s="16"/>
      <c r="B167" s="17" t="s">
        <v>16</v>
      </c>
      <c r="C167" s="14" t="s">
        <v>7</v>
      </c>
      <c r="D167" s="17" t="s">
        <v>112</v>
      </c>
      <c r="E167" s="14" t="s">
        <v>35</v>
      </c>
      <c r="F167" s="18" t="s">
        <v>134</v>
      </c>
      <c r="G167" s="71"/>
    </row>
    <row r="168" spans="1:7" s="53" customFormat="1" ht="25.5" hidden="1">
      <c r="A168" s="16"/>
      <c r="B168" s="17" t="s">
        <v>16</v>
      </c>
      <c r="C168" s="14" t="s">
        <v>7</v>
      </c>
      <c r="D168" s="17" t="s">
        <v>112</v>
      </c>
      <c r="E168" s="14" t="s">
        <v>143</v>
      </c>
      <c r="F168" s="18" t="s">
        <v>144</v>
      </c>
      <c r="G168" s="86">
        <f>'[1]4 ведомств'!H155</f>
        <v>0</v>
      </c>
    </row>
    <row r="169" spans="1:7" s="52" customFormat="1" ht="12.75">
      <c r="A169" s="16"/>
      <c r="B169" s="12" t="s">
        <v>16</v>
      </c>
      <c r="C169" s="13" t="s">
        <v>12</v>
      </c>
      <c r="D169" s="17"/>
      <c r="E169" s="14"/>
      <c r="F169" s="15" t="s">
        <v>72</v>
      </c>
      <c r="G169" s="71">
        <f>G187+G170</f>
        <v>81109.12385</v>
      </c>
    </row>
    <row r="170" spans="1:7" s="52" customFormat="1" ht="51">
      <c r="A170" s="16"/>
      <c r="B170" s="17" t="s">
        <v>16</v>
      </c>
      <c r="C170" s="14" t="s">
        <v>12</v>
      </c>
      <c r="D170" s="17" t="s">
        <v>93</v>
      </c>
      <c r="E170" s="14"/>
      <c r="F170" s="18" t="s">
        <v>328</v>
      </c>
      <c r="G170" s="86">
        <f>G171+G178</f>
        <v>70979.12385</v>
      </c>
    </row>
    <row r="171" spans="1:7" s="53" customFormat="1" ht="25.5" hidden="1">
      <c r="A171" s="11"/>
      <c r="B171" s="17" t="s">
        <v>16</v>
      </c>
      <c r="C171" s="14" t="s">
        <v>12</v>
      </c>
      <c r="D171" s="17" t="s">
        <v>99</v>
      </c>
      <c r="E171" s="14"/>
      <c r="F171" s="18" t="s">
        <v>172</v>
      </c>
      <c r="G171" s="86">
        <f>G172+G175</f>
        <v>0</v>
      </c>
    </row>
    <row r="172" spans="1:7" s="53" customFormat="1" ht="25.5" hidden="1">
      <c r="A172" s="16"/>
      <c r="B172" s="17" t="s">
        <v>16</v>
      </c>
      <c r="C172" s="14" t="s">
        <v>12</v>
      </c>
      <c r="D172" s="17" t="s">
        <v>100</v>
      </c>
      <c r="E172" s="14"/>
      <c r="F172" s="18" t="s">
        <v>98</v>
      </c>
      <c r="G172" s="86">
        <f>G173</f>
        <v>0</v>
      </c>
    </row>
    <row r="173" spans="1:7" s="53" customFormat="1" ht="25.5" hidden="1">
      <c r="A173" s="16"/>
      <c r="B173" s="17" t="s">
        <v>16</v>
      </c>
      <c r="C173" s="14" t="s">
        <v>12</v>
      </c>
      <c r="D173" s="17" t="s">
        <v>101</v>
      </c>
      <c r="E173" s="14"/>
      <c r="F173" s="18" t="s">
        <v>68</v>
      </c>
      <c r="G173" s="86">
        <f>G174</f>
        <v>0</v>
      </c>
    </row>
    <row r="174" spans="1:7" s="53" customFormat="1" ht="25.5" hidden="1">
      <c r="A174" s="16"/>
      <c r="B174" s="17" t="s">
        <v>16</v>
      </c>
      <c r="C174" s="14" t="s">
        <v>12</v>
      </c>
      <c r="D174" s="17" t="s">
        <v>101</v>
      </c>
      <c r="E174" s="14" t="s">
        <v>35</v>
      </c>
      <c r="F174" s="18" t="s">
        <v>134</v>
      </c>
      <c r="G174" s="86"/>
    </row>
    <row r="175" spans="1:7" s="53" customFormat="1" ht="51" hidden="1">
      <c r="A175" s="11"/>
      <c r="B175" s="17" t="s">
        <v>16</v>
      </c>
      <c r="C175" s="14" t="s">
        <v>12</v>
      </c>
      <c r="D175" s="17" t="s">
        <v>140</v>
      </c>
      <c r="E175" s="14"/>
      <c r="F175" s="18" t="s">
        <v>141</v>
      </c>
      <c r="G175" s="86">
        <f>G176</f>
        <v>0</v>
      </c>
    </row>
    <row r="176" spans="1:7" s="53" customFormat="1" ht="25.5" hidden="1">
      <c r="A176" s="11"/>
      <c r="B176" s="17" t="s">
        <v>16</v>
      </c>
      <c r="C176" s="14" t="s">
        <v>12</v>
      </c>
      <c r="D176" s="17" t="s">
        <v>142</v>
      </c>
      <c r="E176" s="14"/>
      <c r="F176" s="18" t="s">
        <v>68</v>
      </c>
      <c r="G176" s="86">
        <f>G177</f>
        <v>0</v>
      </c>
    </row>
    <row r="177" spans="1:7" s="53" customFormat="1" ht="25.5" hidden="1">
      <c r="A177" s="16"/>
      <c r="B177" s="17" t="s">
        <v>16</v>
      </c>
      <c r="C177" s="14" t="s">
        <v>12</v>
      </c>
      <c r="D177" s="17" t="s">
        <v>142</v>
      </c>
      <c r="E177" s="14" t="s">
        <v>35</v>
      </c>
      <c r="F177" s="18" t="s">
        <v>134</v>
      </c>
      <c r="G177" s="86"/>
    </row>
    <row r="178" spans="1:7" s="52" customFormat="1" ht="12.75">
      <c r="A178" s="16"/>
      <c r="B178" s="17" t="s">
        <v>16</v>
      </c>
      <c r="C178" s="14" t="s">
        <v>12</v>
      </c>
      <c r="D178" s="17" t="s">
        <v>129</v>
      </c>
      <c r="E178" s="14"/>
      <c r="F178" s="18" t="s">
        <v>185</v>
      </c>
      <c r="G178" s="86">
        <f>G179</f>
        <v>70979.12385</v>
      </c>
    </row>
    <row r="179" spans="1:7" s="52" customFormat="1" ht="38.25">
      <c r="A179" s="16"/>
      <c r="B179" s="17" t="s">
        <v>16</v>
      </c>
      <c r="C179" s="14" t="s">
        <v>12</v>
      </c>
      <c r="D179" s="17" t="s">
        <v>168</v>
      </c>
      <c r="E179" s="14"/>
      <c r="F179" s="18" t="s">
        <v>169</v>
      </c>
      <c r="G179" s="86">
        <f>G180+G183+G185</f>
        <v>70979.12385</v>
      </c>
    </row>
    <row r="180" spans="1:7" s="52" customFormat="1" ht="25.5">
      <c r="A180" s="16"/>
      <c r="B180" s="17" t="s">
        <v>16</v>
      </c>
      <c r="C180" s="14" t="s">
        <v>12</v>
      </c>
      <c r="D180" s="17" t="s">
        <v>195</v>
      </c>
      <c r="E180" s="14"/>
      <c r="F180" s="18" t="s">
        <v>68</v>
      </c>
      <c r="G180" s="86">
        <f>G181+G182</f>
        <v>70979.12385</v>
      </c>
    </row>
    <row r="181" spans="1:7" s="52" customFormat="1" ht="25.5">
      <c r="A181" s="205"/>
      <c r="B181" s="17" t="s">
        <v>16</v>
      </c>
      <c r="C181" s="14" t="s">
        <v>12</v>
      </c>
      <c r="D181" s="17" t="s">
        <v>195</v>
      </c>
      <c r="E181" s="210" t="s">
        <v>35</v>
      </c>
      <c r="F181" s="18" t="s">
        <v>134</v>
      </c>
      <c r="G181" s="207">
        <v>35</v>
      </c>
    </row>
    <row r="182" spans="1:7" s="52" customFormat="1" ht="25.5">
      <c r="A182" s="16"/>
      <c r="B182" s="17" t="s">
        <v>16</v>
      </c>
      <c r="C182" s="14" t="s">
        <v>12</v>
      </c>
      <c r="D182" s="17" t="s">
        <v>195</v>
      </c>
      <c r="E182" s="14" t="s">
        <v>170</v>
      </c>
      <c r="F182" s="18" t="s">
        <v>171</v>
      </c>
      <c r="G182" s="86">
        <f>67383.12385+3561</f>
        <v>70944.12385</v>
      </c>
    </row>
    <row r="183" spans="1:7" s="53" customFormat="1" ht="38.25" hidden="1">
      <c r="A183" s="16"/>
      <c r="B183" s="17" t="s">
        <v>16</v>
      </c>
      <c r="C183" s="14" t="s">
        <v>12</v>
      </c>
      <c r="D183" s="17" t="s">
        <v>186</v>
      </c>
      <c r="E183" s="14"/>
      <c r="F183" s="18" t="s">
        <v>157</v>
      </c>
      <c r="G183" s="86">
        <f>G184</f>
        <v>0</v>
      </c>
    </row>
    <row r="184" spans="1:7" s="53" customFormat="1" ht="25.5" hidden="1">
      <c r="A184" s="16"/>
      <c r="B184" s="17" t="s">
        <v>16</v>
      </c>
      <c r="C184" s="14" t="s">
        <v>12</v>
      </c>
      <c r="D184" s="17" t="s">
        <v>186</v>
      </c>
      <c r="E184" s="14" t="s">
        <v>170</v>
      </c>
      <c r="F184" s="18" t="s">
        <v>171</v>
      </c>
      <c r="G184" s="86">
        <v>0</v>
      </c>
    </row>
    <row r="185" spans="1:7" s="53" customFormat="1" ht="51" hidden="1">
      <c r="A185" s="11"/>
      <c r="B185" s="17" t="s">
        <v>16</v>
      </c>
      <c r="C185" s="14" t="s">
        <v>12</v>
      </c>
      <c r="D185" s="17" t="s">
        <v>173</v>
      </c>
      <c r="E185" s="14"/>
      <c r="F185" s="18" t="s">
        <v>156</v>
      </c>
      <c r="G185" s="86">
        <f>G186</f>
        <v>0</v>
      </c>
    </row>
    <row r="186" spans="1:7" s="53" customFormat="1" ht="25.5" hidden="1">
      <c r="A186" s="11"/>
      <c r="B186" s="17" t="s">
        <v>16</v>
      </c>
      <c r="C186" s="14" t="s">
        <v>12</v>
      </c>
      <c r="D186" s="17" t="s">
        <v>173</v>
      </c>
      <c r="E186" s="14" t="s">
        <v>170</v>
      </c>
      <c r="F186" s="18" t="s">
        <v>171</v>
      </c>
      <c r="G186" s="86">
        <v>0</v>
      </c>
    </row>
    <row r="187" spans="1:7" s="52" customFormat="1" ht="38.25">
      <c r="A187" s="16"/>
      <c r="B187" s="17" t="s">
        <v>16</v>
      </c>
      <c r="C187" s="14" t="s">
        <v>12</v>
      </c>
      <c r="D187" s="17" t="s">
        <v>114</v>
      </c>
      <c r="E187" s="14"/>
      <c r="F187" s="18" t="s">
        <v>341</v>
      </c>
      <c r="G187" s="71">
        <f>G188</f>
        <v>10130</v>
      </c>
    </row>
    <row r="188" spans="1:7" s="52" customFormat="1" ht="38.25">
      <c r="A188" s="16"/>
      <c r="B188" s="17" t="s">
        <v>16</v>
      </c>
      <c r="C188" s="14" t="s">
        <v>12</v>
      </c>
      <c r="D188" s="17" t="s">
        <v>115</v>
      </c>
      <c r="E188" s="14"/>
      <c r="F188" s="18" t="s">
        <v>145</v>
      </c>
      <c r="G188" s="71">
        <f>G189+G193+G196</f>
        <v>10130</v>
      </c>
    </row>
    <row r="189" spans="1:7" s="52" customFormat="1" ht="25.5">
      <c r="A189" s="16"/>
      <c r="B189" s="17" t="s">
        <v>16</v>
      </c>
      <c r="C189" s="14" t="s">
        <v>12</v>
      </c>
      <c r="D189" s="17" t="s">
        <v>117</v>
      </c>
      <c r="E189" s="14"/>
      <c r="F189" s="18" t="s">
        <v>116</v>
      </c>
      <c r="G189" s="71">
        <f>G190</f>
        <v>70</v>
      </c>
    </row>
    <row r="190" spans="1:7" s="52" customFormat="1" ht="25.5">
      <c r="A190" s="16"/>
      <c r="B190" s="17" t="s">
        <v>16</v>
      </c>
      <c r="C190" s="14" t="s">
        <v>12</v>
      </c>
      <c r="D190" s="17" t="s">
        <v>118</v>
      </c>
      <c r="E190" s="14"/>
      <c r="F190" s="18" t="s">
        <v>68</v>
      </c>
      <c r="G190" s="71">
        <f>G192+G191</f>
        <v>70</v>
      </c>
    </row>
    <row r="191" spans="1:7" s="52" customFormat="1" ht="25.5">
      <c r="A191" s="16"/>
      <c r="B191" s="17" t="s">
        <v>16</v>
      </c>
      <c r="C191" s="14" t="s">
        <v>12</v>
      </c>
      <c r="D191" s="17" t="s">
        <v>118</v>
      </c>
      <c r="E191" s="14" t="s">
        <v>35</v>
      </c>
      <c r="F191" s="18" t="s">
        <v>134</v>
      </c>
      <c r="G191" s="86">
        <v>70</v>
      </c>
    </row>
    <row r="192" spans="1:7" s="52" customFormat="1" ht="12.75" hidden="1">
      <c r="A192" s="16"/>
      <c r="B192" s="17" t="s">
        <v>16</v>
      </c>
      <c r="C192" s="14" t="s">
        <v>12</v>
      </c>
      <c r="D192" s="17" t="s">
        <v>118</v>
      </c>
      <c r="E192" s="14" t="s">
        <v>37</v>
      </c>
      <c r="F192" s="18" t="s">
        <v>36</v>
      </c>
      <c r="G192" s="86">
        <v>0</v>
      </c>
    </row>
    <row r="193" spans="1:7" s="52" customFormat="1" ht="25.5">
      <c r="A193" s="16"/>
      <c r="B193" s="17" t="s">
        <v>16</v>
      </c>
      <c r="C193" s="14" t="s">
        <v>12</v>
      </c>
      <c r="D193" s="17" t="s">
        <v>119</v>
      </c>
      <c r="E193" s="14"/>
      <c r="F193" s="18" t="s">
        <v>120</v>
      </c>
      <c r="G193" s="71">
        <f>G194</f>
        <v>60</v>
      </c>
    </row>
    <row r="194" spans="1:7" s="52" customFormat="1" ht="25.5">
      <c r="A194" s="16"/>
      <c r="B194" s="17" t="s">
        <v>16</v>
      </c>
      <c r="C194" s="14" t="s">
        <v>12</v>
      </c>
      <c r="D194" s="17" t="s">
        <v>121</v>
      </c>
      <c r="E194" s="14"/>
      <c r="F194" s="18" t="s">
        <v>68</v>
      </c>
      <c r="G194" s="71">
        <f>G195</f>
        <v>60</v>
      </c>
    </row>
    <row r="195" spans="1:7" s="52" customFormat="1" ht="25.5">
      <c r="A195" s="16"/>
      <c r="B195" s="17" t="s">
        <v>16</v>
      </c>
      <c r="C195" s="14" t="s">
        <v>12</v>
      </c>
      <c r="D195" s="17" t="s">
        <v>121</v>
      </c>
      <c r="E195" s="14" t="s">
        <v>35</v>
      </c>
      <c r="F195" s="18" t="s">
        <v>134</v>
      </c>
      <c r="G195" s="86">
        <v>60</v>
      </c>
    </row>
    <row r="196" spans="1:7" s="52" customFormat="1" ht="25.5">
      <c r="A196" s="16"/>
      <c r="B196" s="17" t="s">
        <v>16</v>
      </c>
      <c r="C196" s="14" t="s">
        <v>12</v>
      </c>
      <c r="D196" s="17" t="s">
        <v>371</v>
      </c>
      <c r="E196" s="14"/>
      <c r="F196" s="18" t="s">
        <v>372</v>
      </c>
      <c r="G196" s="86">
        <f>G197</f>
        <v>10000</v>
      </c>
    </row>
    <row r="197" spans="1:7" s="52" customFormat="1" ht="38.25">
      <c r="A197" s="16"/>
      <c r="B197" s="17" t="s">
        <v>16</v>
      </c>
      <c r="C197" s="14" t="s">
        <v>12</v>
      </c>
      <c r="D197" s="17" t="s">
        <v>373</v>
      </c>
      <c r="E197" s="14"/>
      <c r="F197" s="18" t="s">
        <v>374</v>
      </c>
      <c r="G197" s="86">
        <f>G198</f>
        <v>10000</v>
      </c>
    </row>
    <row r="198" spans="1:7" s="52" customFormat="1" ht="25.5">
      <c r="A198" s="16"/>
      <c r="B198" s="17" t="s">
        <v>16</v>
      </c>
      <c r="C198" s="14" t="s">
        <v>12</v>
      </c>
      <c r="D198" s="17" t="s">
        <v>373</v>
      </c>
      <c r="E198" s="14" t="s">
        <v>170</v>
      </c>
      <c r="F198" s="18" t="s">
        <v>171</v>
      </c>
      <c r="G198" s="86">
        <v>10000</v>
      </c>
    </row>
    <row r="199" spans="1:7" s="53" customFormat="1" ht="12.75">
      <c r="A199" s="27"/>
      <c r="B199" s="12" t="s">
        <v>16</v>
      </c>
      <c r="C199" s="13" t="s">
        <v>8</v>
      </c>
      <c r="D199" s="12"/>
      <c r="E199" s="13"/>
      <c r="F199" s="15" t="s">
        <v>26</v>
      </c>
      <c r="G199" s="72">
        <f>G200+G219</f>
        <v>28257.646660000002</v>
      </c>
    </row>
    <row r="200" spans="1:7" s="53" customFormat="1" ht="48">
      <c r="A200" s="20"/>
      <c r="B200" s="17" t="s">
        <v>16</v>
      </c>
      <c r="C200" s="14" t="s">
        <v>8</v>
      </c>
      <c r="D200" s="17" t="s">
        <v>93</v>
      </c>
      <c r="E200" s="14"/>
      <c r="F200" s="21" t="s">
        <v>328</v>
      </c>
      <c r="G200" s="71">
        <f>G201</f>
        <v>20281.69636</v>
      </c>
    </row>
    <row r="201" spans="1:7" s="53" customFormat="1" ht="25.5">
      <c r="A201" s="20"/>
      <c r="B201" s="17" t="s">
        <v>16</v>
      </c>
      <c r="C201" s="14" t="s">
        <v>8</v>
      </c>
      <c r="D201" s="17" t="s">
        <v>94</v>
      </c>
      <c r="E201" s="14"/>
      <c r="F201" s="18" t="s">
        <v>333</v>
      </c>
      <c r="G201" s="71">
        <f>G202+G205+G216+G213</f>
        <v>20281.69636</v>
      </c>
    </row>
    <row r="202" spans="1:7" s="53" customFormat="1" ht="25.5" hidden="1">
      <c r="A202" s="20"/>
      <c r="B202" s="17" t="s">
        <v>16</v>
      </c>
      <c r="C202" s="14" t="s">
        <v>8</v>
      </c>
      <c r="D202" s="17" t="s">
        <v>122</v>
      </c>
      <c r="E202" s="14"/>
      <c r="F202" s="18" t="s">
        <v>123</v>
      </c>
      <c r="G202" s="71">
        <f>G203</f>
        <v>0</v>
      </c>
    </row>
    <row r="203" spans="1:7" s="53" customFormat="1" ht="25.5" hidden="1">
      <c r="A203" s="20"/>
      <c r="B203" s="17" t="s">
        <v>16</v>
      </c>
      <c r="C203" s="14" t="s">
        <v>8</v>
      </c>
      <c r="D203" s="17" t="s">
        <v>124</v>
      </c>
      <c r="E203" s="14"/>
      <c r="F203" s="18" t="s">
        <v>68</v>
      </c>
      <c r="G203" s="71">
        <f>G204</f>
        <v>0</v>
      </c>
    </row>
    <row r="204" spans="1:7" s="53" customFormat="1" ht="25.5" hidden="1">
      <c r="A204" s="16"/>
      <c r="B204" s="17" t="s">
        <v>16</v>
      </c>
      <c r="C204" s="14" t="s">
        <v>8</v>
      </c>
      <c r="D204" s="17" t="s">
        <v>124</v>
      </c>
      <c r="E204" s="14" t="s">
        <v>35</v>
      </c>
      <c r="F204" s="18" t="s">
        <v>134</v>
      </c>
      <c r="G204" s="71">
        <v>0</v>
      </c>
    </row>
    <row r="205" spans="1:7" s="53" customFormat="1" ht="38.25">
      <c r="A205" s="16"/>
      <c r="B205" s="17" t="s">
        <v>16</v>
      </c>
      <c r="C205" s="14" t="s">
        <v>8</v>
      </c>
      <c r="D205" s="17" t="s">
        <v>149</v>
      </c>
      <c r="E205" s="14"/>
      <c r="F205" s="18" t="s">
        <v>342</v>
      </c>
      <c r="G205" s="86">
        <f>G206+G209+G211</f>
        <v>18163.111</v>
      </c>
    </row>
    <row r="206" spans="1:7" s="53" customFormat="1" ht="25.5">
      <c r="A206" s="16"/>
      <c r="B206" s="17" t="s">
        <v>16</v>
      </c>
      <c r="C206" s="14" t="s">
        <v>8</v>
      </c>
      <c r="D206" s="17" t="s">
        <v>151</v>
      </c>
      <c r="E206" s="14"/>
      <c r="F206" s="18" t="s">
        <v>68</v>
      </c>
      <c r="G206" s="86">
        <f>G207+G208</f>
        <v>9763.111</v>
      </c>
    </row>
    <row r="207" spans="1:7" s="53" customFormat="1" ht="25.5">
      <c r="A207" s="16"/>
      <c r="B207" s="17" t="s">
        <v>16</v>
      </c>
      <c r="C207" s="14" t="s">
        <v>8</v>
      </c>
      <c r="D207" s="17" t="s">
        <v>151</v>
      </c>
      <c r="E207" s="14" t="s">
        <v>35</v>
      </c>
      <c r="F207" s="18" t="s">
        <v>134</v>
      </c>
      <c r="G207" s="86">
        <v>9763.111</v>
      </c>
    </row>
    <row r="208" spans="1:7" s="53" customFormat="1" ht="25.5" hidden="1">
      <c r="A208" s="16"/>
      <c r="B208" s="17" t="s">
        <v>16</v>
      </c>
      <c r="C208" s="14" t="s">
        <v>8</v>
      </c>
      <c r="D208" s="17" t="s">
        <v>151</v>
      </c>
      <c r="E208" s="14" t="s">
        <v>170</v>
      </c>
      <c r="F208" s="18" t="s">
        <v>181</v>
      </c>
      <c r="G208" s="86">
        <v>0</v>
      </c>
    </row>
    <row r="209" spans="1:7" s="53" customFormat="1" ht="51">
      <c r="A209" s="211"/>
      <c r="B209" s="17" t="s">
        <v>16</v>
      </c>
      <c r="C209" s="14" t="s">
        <v>8</v>
      </c>
      <c r="D209" s="17" t="s">
        <v>428</v>
      </c>
      <c r="E209" s="14"/>
      <c r="F209" s="18" t="s">
        <v>429</v>
      </c>
      <c r="G209" s="86">
        <f>G210</f>
        <v>5040</v>
      </c>
    </row>
    <row r="210" spans="1:7" s="53" customFormat="1" ht="25.5">
      <c r="A210" s="211"/>
      <c r="B210" s="17" t="s">
        <v>16</v>
      </c>
      <c r="C210" s="14" t="s">
        <v>8</v>
      </c>
      <c r="D210" s="17" t="s">
        <v>428</v>
      </c>
      <c r="E210" s="14" t="s">
        <v>35</v>
      </c>
      <c r="F210" s="18" t="s">
        <v>134</v>
      </c>
      <c r="G210" s="86">
        <v>5040</v>
      </c>
    </row>
    <row r="211" spans="1:7" s="53" customFormat="1" ht="63.75">
      <c r="A211" s="211"/>
      <c r="B211" s="17" t="s">
        <v>16</v>
      </c>
      <c r="C211" s="14" t="s">
        <v>8</v>
      </c>
      <c r="D211" s="17" t="s">
        <v>430</v>
      </c>
      <c r="E211" s="14"/>
      <c r="F211" s="18" t="s">
        <v>431</v>
      </c>
      <c r="G211" s="86">
        <f>G212</f>
        <v>3360</v>
      </c>
    </row>
    <row r="212" spans="1:7" s="53" customFormat="1" ht="25.5">
      <c r="A212" s="211"/>
      <c r="B212" s="17" t="s">
        <v>16</v>
      </c>
      <c r="C212" s="14" t="s">
        <v>8</v>
      </c>
      <c r="D212" s="17" t="s">
        <v>430</v>
      </c>
      <c r="E212" s="14" t="s">
        <v>35</v>
      </c>
      <c r="F212" s="18" t="s">
        <v>134</v>
      </c>
      <c r="G212" s="86">
        <v>3360</v>
      </c>
    </row>
    <row r="213" spans="1:7" s="53" customFormat="1" ht="38.25" hidden="1">
      <c r="A213" s="16"/>
      <c r="B213" s="17" t="s">
        <v>16</v>
      </c>
      <c r="C213" s="14" t="s">
        <v>8</v>
      </c>
      <c r="D213" s="17" t="s">
        <v>356</v>
      </c>
      <c r="E213" s="14"/>
      <c r="F213" s="18" t="s">
        <v>357</v>
      </c>
      <c r="G213" s="86">
        <f>G214</f>
        <v>0</v>
      </c>
    </row>
    <row r="214" spans="1:7" s="53" customFormat="1" ht="25.5" hidden="1">
      <c r="A214" s="16"/>
      <c r="B214" s="17" t="s">
        <v>16</v>
      </c>
      <c r="C214" s="14" t="s">
        <v>8</v>
      </c>
      <c r="D214" s="17" t="s">
        <v>358</v>
      </c>
      <c r="E214" s="14"/>
      <c r="F214" s="18" t="s">
        <v>68</v>
      </c>
      <c r="G214" s="86">
        <f>G215</f>
        <v>0</v>
      </c>
    </row>
    <row r="215" spans="1:7" s="53" customFormat="1" ht="25.5" hidden="1">
      <c r="A215" s="16"/>
      <c r="B215" s="17" t="s">
        <v>16</v>
      </c>
      <c r="C215" s="14" t="s">
        <v>8</v>
      </c>
      <c r="D215" s="17" t="s">
        <v>358</v>
      </c>
      <c r="E215" s="14" t="s">
        <v>35</v>
      </c>
      <c r="F215" s="18" t="s">
        <v>134</v>
      </c>
      <c r="G215" s="86">
        <v>0</v>
      </c>
    </row>
    <row r="216" spans="1:7" s="53" customFormat="1" ht="25.5">
      <c r="A216" s="16"/>
      <c r="B216" s="17" t="s">
        <v>16</v>
      </c>
      <c r="C216" s="14" t="s">
        <v>8</v>
      </c>
      <c r="D216" s="17" t="s">
        <v>126</v>
      </c>
      <c r="E216" s="14"/>
      <c r="F216" s="18" t="s">
        <v>125</v>
      </c>
      <c r="G216" s="71">
        <f>G217</f>
        <v>2118.58536</v>
      </c>
    </row>
    <row r="217" spans="1:7" ht="25.5">
      <c r="A217" s="33"/>
      <c r="B217" s="17" t="s">
        <v>16</v>
      </c>
      <c r="C217" s="14" t="s">
        <v>8</v>
      </c>
      <c r="D217" s="17" t="s">
        <v>127</v>
      </c>
      <c r="E217" s="14"/>
      <c r="F217" s="18" t="s">
        <v>68</v>
      </c>
      <c r="G217" s="71">
        <f>G218</f>
        <v>2118.58536</v>
      </c>
    </row>
    <row r="218" spans="1:7" s="52" customFormat="1" ht="25.5">
      <c r="A218" s="20"/>
      <c r="B218" s="17" t="s">
        <v>16</v>
      </c>
      <c r="C218" s="14" t="s">
        <v>8</v>
      </c>
      <c r="D218" s="17" t="s">
        <v>127</v>
      </c>
      <c r="E218" s="14" t="s">
        <v>35</v>
      </c>
      <c r="F218" s="18" t="s">
        <v>134</v>
      </c>
      <c r="G218" s="71">
        <f>1356.54344+762.04192</f>
        <v>2118.58536</v>
      </c>
    </row>
    <row r="219" spans="1:7" s="52" customFormat="1" ht="38.25">
      <c r="A219" s="20"/>
      <c r="B219" s="17" t="s">
        <v>16</v>
      </c>
      <c r="C219" s="14" t="s">
        <v>8</v>
      </c>
      <c r="D219" s="17" t="s">
        <v>114</v>
      </c>
      <c r="E219" s="14"/>
      <c r="F219" s="18" t="s">
        <v>341</v>
      </c>
      <c r="G219" s="71">
        <f>G220</f>
        <v>7975.9503</v>
      </c>
    </row>
    <row r="220" spans="1:7" s="53" customFormat="1" ht="38.25">
      <c r="A220" s="28"/>
      <c r="B220" s="17" t="s">
        <v>16</v>
      </c>
      <c r="C220" s="14" t="s">
        <v>8</v>
      </c>
      <c r="D220" s="17" t="s">
        <v>115</v>
      </c>
      <c r="E220" s="14"/>
      <c r="F220" s="18" t="s">
        <v>145</v>
      </c>
      <c r="G220" s="71">
        <f>G221+G224</f>
        <v>7975.9503</v>
      </c>
    </row>
    <row r="221" spans="1:7" s="53" customFormat="1" ht="38.25">
      <c r="A221" s="20"/>
      <c r="B221" s="17" t="s">
        <v>16</v>
      </c>
      <c r="C221" s="14" t="s">
        <v>8</v>
      </c>
      <c r="D221" s="17" t="s">
        <v>152</v>
      </c>
      <c r="E221" s="14"/>
      <c r="F221" s="18" t="s">
        <v>188</v>
      </c>
      <c r="G221" s="71">
        <f>G222</f>
        <v>4099.7128</v>
      </c>
    </row>
    <row r="222" spans="1:7" s="53" customFormat="1" ht="25.5">
      <c r="A222" s="20"/>
      <c r="B222" s="17" t="s">
        <v>16</v>
      </c>
      <c r="C222" s="14" t="s">
        <v>8</v>
      </c>
      <c r="D222" s="17" t="s">
        <v>128</v>
      </c>
      <c r="E222" s="14"/>
      <c r="F222" s="18" t="s">
        <v>68</v>
      </c>
      <c r="G222" s="71">
        <f>G223</f>
        <v>4099.7128</v>
      </c>
    </row>
    <row r="223" spans="1:7" s="53" customFormat="1" ht="25.5">
      <c r="A223" s="16"/>
      <c r="B223" s="17" t="s">
        <v>16</v>
      </c>
      <c r="C223" s="14" t="s">
        <v>8</v>
      </c>
      <c r="D223" s="17" t="s">
        <v>128</v>
      </c>
      <c r="E223" s="14" t="s">
        <v>35</v>
      </c>
      <c r="F223" s="18" t="s">
        <v>134</v>
      </c>
      <c r="G223" s="71">
        <v>4099.7128</v>
      </c>
    </row>
    <row r="224" spans="1:7" s="53" customFormat="1" ht="38.25">
      <c r="A224" s="16"/>
      <c r="B224" s="17" t="s">
        <v>16</v>
      </c>
      <c r="C224" s="14" t="s">
        <v>8</v>
      </c>
      <c r="D224" s="17" t="s">
        <v>153</v>
      </c>
      <c r="E224" s="14"/>
      <c r="F224" s="18" t="s">
        <v>154</v>
      </c>
      <c r="G224" s="86">
        <f>G225</f>
        <v>3876.2375</v>
      </c>
    </row>
    <row r="225" spans="1:7" s="53" customFormat="1" ht="25.5">
      <c r="A225" s="16"/>
      <c r="B225" s="17" t="s">
        <v>16</v>
      </c>
      <c r="C225" s="14" t="s">
        <v>8</v>
      </c>
      <c r="D225" s="17" t="s">
        <v>155</v>
      </c>
      <c r="E225" s="14"/>
      <c r="F225" s="18" t="s">
        <v>68</v>
      </c>
      <c r="G225" s="86">
        <f>G226</f>
        <v>3876.2375</v>
      </c>
    </row>
    <row r="226" spans="1:7" s="53" customFormat="1" ht="25.5">
      <c r="A226" s="16"/>
      <c r="B226" s="17" t="s">
        <v>16</v>
      </c>
      <c r="C226" s="14" t="s">
        <v>8</v>
      </c>
      <c r="D226" s="17" t="s">
        <v>155</v>
      </c>
      <c r="E226" s="14" t="s">
        <v>35</v>
      </c>
      <c r="F226" s="18" t="s">
        <v>134</v>
      </c>
      <c r="G226" s="86">
        <v>3876.2375</v>
      </c>
    </row>
    <row r="227" spans="1:7" s="53" customFormat="1" ht="25.5">
      <c r="A227" s="27"/>
      <c r="B227" s="12" t="s">
        <v>16</v>
      </c>
      <c r="C227" s="13" t="s">
        <v>16</v>
      </c>
      <c r="D227" s="12"/>
      <c r="E227" s="13"/>
      <c r="F227" s="15" t="s">
        <v>69</v>
      </c>
      <c r="G227" s="87">
        <f>G228+G244+G249</f>
        <v>3952.4823800000004</v>
      </c>
    </row>
    <row r="228" spans="1:7" s="53" customFormat="1" ht="48">
      <c r="A228" s="28"/>
      <c r="B228" s="17" t="s">
        <v>16</v>
      </c>
      <c r="C228" s="14" t="s">
        <v>16</v>
      </c>
      <c r="D228" s="17" t="s">
        <v>93</v>
      </c>
      <c r="E228" s="14"/>
      <c r="F228" s="21" t="s">
        <v>344</v>
      </c>
      <c r="G228" s="86">
        <f>G229+G237</f>
        <v>2789.15918</v>
      </c>
    </row>
    <row r="229" spans="1:7" s="53" customFormat="1" ht="25.5">
      <c r="A229" s="11"/>
      <c r="B229" s="17" t="s">
        <v>16</v>
      </c>
      <c r="C229" s="14" t="s">
        <v>16</v>
      </c>
      <c r="D229" s="17" t="s">
        <v>99</v>
      </c>
      <c r="E229" s="14"/>
      <c r="F229" s="18" t="s">
        <v>71</v>
      </c>
      <c r="G229" s="86">
        <f>G230</f>
        <v>2053.15918</v>
      </c>
    </row>
    <row r="230" spans="1:7" s="53" customFormat="1" ht="25.5">
      <c r="A230" s="11"/>
      <c r="B230" s="17" t="s">
        <v>16</v>
      </c>
      <c r="C230" s="14" t="s">
        <v>16</v>
      </c>
      <c r="D230" s="17" t="s">
        <v>100</v>
      </c>
      <c r="E230" s="14"/>
      <c r="F230" s="18" t="s">
        <v>98</v>
      </c>
      <c r="G230" s="86">
        <f>G231+G233+G235</f>
        <v>2053.15918</v>
      </c>
    </row>
    <row r="231" spans="1:7" s="53" customFormat="1" ht="25.5">
      <c r="A231" s="16"/>
      <c r="B231" s="17" t="s">
        <v>16</v>
      </c>
      <c r="C231" s="14" t="s">
        <v>16</v>
      </c>
      <c r="D231" s="17" t="s">
        <v>101</v>
      </c>
      <c r="E231" s="14"/>
      <c r="F231" s="18" t="s">
        <v>68</v>
      </c>
      <c r="G231" s="86">
        <f>G232</f>
        <v>35</v>
      </c>
    </row>
    <row r="232" spans="1:7" s="53" customFormat="1" ht="25.5">
      <c r="A232" s="16"/>
      <c r="B232" s="17" t="s">
        <v>16</v>
      </c>
      <c r="C232" s="14" t="s">
        <v>16</v>
      </c>
      <c r="D232" s="17" t="s">
        <v>101</v>
      </c>
      <c r="E232" s="14" t="s">
        <v>35</v>
      </c>
      <c r="F232" s="18" t="s">
        <v>134</v>
      </c>
      <c r="G232" s="86">
        <v>35</v>
      </c>
    </row>
    <row r="233" spans="1:7" s="53" customFormat="1" ht="12.75">
      <c r="A233" s="11"/>
      <c r="B233" s="17" t="s">
        <v>16</v>
      </c>
      <c r="C233" s="14" t="s">
        <v>16</v>
      </c>
      <c r="D233" s="17" t="s">
        <v>402</v>
      </c>
      <c r="E233" s="14"/>
      <c r="F233" s="18" t="s">
        <v>414</v>
      </c>
      <c r="G233" s="86">
        <f>G234</f>
        <v>1977.796</v>
      </c>
    </row>
    <row r="234" spans="1:7" s="53" customFormat="1" ht="25.5">
      <c r="A234" s="11"/>
      <c r="B234" s="17" t="s">
        <v>16</v>
      </c>
      <c r="C234" s="14" t="s">
        <v>16</v>
      </c>
      <c r="D234" s="17" t="s">
        <v>402</v>
      </c>
      <c r="E234" s="14" t="s">
        <v>35</v>
      </c>
      <c r="F234" s="18" t="s">
        <v>134</v>
      </c>
      <c r="G234" s="86">
        <v>1977.796</v>
      </c>
    </row>
    <row r="235" spans="1:7" s="53" customFormat="1" ht="25.5">
      <c r="A235" s="11"/>
      <c r="B235" s="17" t="s">
        <v>16</v>
      </c>
      <c r="C235" s="14" t="s">
        <v>16</v>
      </c>
      <c r="D235" s="17" t="s">
        <v>403</v>
      </c>
      <c r="E235" s="14"/>
      <c r="F235" s="18" t="s">
        <v>415</v>
      </c>
      <c r="G235" s="86">
        <f>G236</f>
        <v>40.36318</v>
      </c>
    </row>
    <row r="236" spans="1:7" s="53" customFormat="1" ht="25.5">
      <c r="A236" s="11"/>
      <c r="B236" s="17" t="s">
        <v>16</v>
      </c>
      <c r="C236" s="14" t="s">
        <v>16</v>
      </c>
      <c r="D236" s="17" t="s">
        <v>403</v>
      </c>
      <c r="E236" s="14" t="s">
        <v>35</v>
      </c>
      <c r="F236" s="18" t="s">
        <v>134</v>
      </c>
      <c r="G236" s="86">
        <v>40.36318</v>
      </c>
    </row>
    <row r="237" spans="1:7" ht="25.5">
      <c r="A237" s="16"/>
      <c r="B237" s="17" t="s">
        <v>16</v>
      </c>
      <c r="C237" s="14" t="s">
        <v>16</v>
      </c>
      <c r="D237" s="17" t="s">
        <v>94</v>
      </c>
      <c r="E237" s="14"/>
      <c r="F237" s="18" t="s">
        <v>333</v>
      </c>
      <c r="G237" s="86">
        <f>G238+G241</f>
        <v>736</v>
      </c>
    </row>
    <row r="238" spans="1:7" ht="25.5">
      <c r="A238" s="16"/>
      <c r="B238" s="17" t="s">
        <v>16</v>
      </c>
      <c r="C238" s="14" t="s">
        <v>16</v>
      </c>
      <c r="D238" s="17" t="s">
        <v>146</v>
      </c>
      <c r="E238" s="14"/>
      <c r="F238" s="18" t="s">
        <v>147</v>
      </c>
      <c r="G238" s="86">
        <f>G239</f>
        <v>736</v>
      </c>
    </row>
    <row r="239" spans="1:7" ht="25.5">
      <c r="A239" s="16"/>
      <c r="B239" s="17" t="s">
        <v>16</v>
      </c>
      <c r="C239" s="14" t="s">
        <v>16</v>
      </c>
      <c r="D239" s="17" t="s">
        <v>148</v>
      </c>
      <c r="E239" s="14"/>
      <c r="F239" s="18" t="s">
        <v>68</v>
      </c>
      <c r="G239" s="86">
        <f>G240</f>
        <v>736</v>
      </c>
    </row>
    <row r="240" spans="1:7" ht="25.5">
      <c r="A240" s="16"/>
      <c r="B240" s="17" t="s">
        <v>16</v>
      </c>
      <c r="C240" s="14" t="s">
        <v>16</v>
      </c>
      <c r="D240" s="17" t="s">
        <v>148</v>
      </c>
      <c r="E240" s="14" t="s">
        <v>35</v>
      </c>
      <c r="F240" s="18" t="s">
        <v>134</v>
      </c>
      <c r="G240" s="86">
        <v>736</v>
      </c>
    </row>
    <row r="241" spans="1:7" ht="38.25" hidden="1">
      <c r="A241" s="16"/>
      <c r="B241" s="17" t="s">
        <v>16</v>
      </c>
      <c r="C241" s="14" t="s">
        <v>16</v>
      </c>
      <c r="D241" s="17" t="s">
        <v>149</v>
      </c>
      <c r="E241" s="14"/>
      <c r="F241" s="18" t="s">
        <v>150</v>
      </c>
      <c r="G241" s="86">
        <f>G242</f>
        <v>0</v>
      </c>
    </row>
    <row r="242" spans="1:7" ht="25.5" hidden="1">
      <c r="A242" s="16"/>
      <c r="B242" s="17" t="s">
        <v>16</v>
      </c>
      <c r="C242" s="14" t="s">
        <v>16</v>
      </c>
      <c r="D242" s="17" t="s">
        <v>151</v>
      </c>
      <c r="E242" s="14"/>
      <c r="F242" s="18" t="s">
        <v>68</v>
      </c>
      <c r="G242" s="86">
        <f>G243</f>
        <v>0</v>
      </c>
    </row>
    <row r="243" spans="1:7" ht="25.5" hidden="1">
      <c r="A243" s="16"/>
      <c r="B243" s="17" t="s">
        <v>16</v>
      </c>
      <c r="C243" s="14" t="s">
        <v>16</v>
      </c>
      <c r="D243" s="17" t="s">
        <v>151</v>
      </c>
      <c r="E243" s="14" t="s">
        <v>35</v>
      </c>
      <c r="F243" s="18" t="s">
        <v>134</v>
      </c>
      <c r="G243" s="86">
        <v>0</v>
      </c>
    </row>
    <row r="244" spans="1:7" ht="38.25" hidden="1">
      <c r="A244" s="16"/>
      <c r="B244" s="17" t="s">
        <v>16</v>
      </c>
      <c r="C244" s="14" t="s">
        <v>16</v>
      </c>
      <c r="D244" s="17" t="s">
        <v>114</v>
      </c>
      <c r="E244" s="14"/>
      <c r="F244" s="18" t="s">
        <v>341</v>
      </c>
      <c r="G244" s="86">
        <f>G245</f>
        <v>0</v>
      </c>
    </row>
    <row r="245" spans="1:7" ht="38.25" hidden="1">
      <c r="A245" s="16"/>
      <c r="B245" s="17" t="s">
        <v>16</v>
      </c>
      <c r="C245" s="14" t="s">
        <v>16</v>
      </c>
      <c r="D245" s="17" t="s">
        <v>115</v>
      </c>
      <c r="E245" s="14"/>
      <c r="F245" s="18" t="s">
        <v>145</v>
      </c>
      <c r="G245" s="86">
        <f>G246</f>
        <v>0</v>
      </c>
    </row>
    <row r="246" spans="1:7" ht="38.25" hidden="1">
      <c r="A246" s="16"/>
      <c r="B246" s="17" t="s">
        <v>16</v>
      </c>
      <c r="C246" s="14" t="s">
        <v>16</v>
      </c>
      <c r="D246" s="17" t="s">
        <v>152</v>
      </c>
      <c r="E246" s="14"/>
      <c r="F246" s="18" t="s">
        <v>188</v>
      </c>
      <c r="G246" s="86">
        <f>G247</f>
        <v>0</v>
      </c>
    </row>
    <row r="247" spans="1:7" ht="25.5" hidden="1">
      <c r="A247" s="16"/>
      <c r="B247" s="17" t="s">
        <v>16</v>
      </c>
      <c r="C247" s="14" t="s">
        <v>16</v>
      </c>
      <c r="D247" s="17" t="s">
        <v>128</v>
      </c>
      <c r="E247" s="14"/>
      <c r="F247" s="18" t="s">
        <v>68</v>
      </c>
      <c r="G247" s="86">
        <f>G248</f>
        <v>0</v>
      </c>
    </row>
    <row r="248" spans="1:7" ht="25.5" hidden="1">
      <c r="A248" s="16"/>
      <c r="B248" s="17" t="s">
        <v>16</v>
      </c>
      <c r="C248" s="14" t="s">
        <v>16</v>
      </c>
      <c r="D248" s="17" t="s">
        <v>128</v>
      </c>
      <c r="E248" s="14" t="s">
        <v>35</v>
      </c>
      <c r="F248" s="18" t="s">
        <v>134</v>
      </c>
      <c r="G248" s="86">
        <v>0</v>
      </c>
    </row>
    <row r="249" spans="1:7" s="53" customFormat="1" ht="12.75">
      <c r="A249" s="11"/>
      <c r="B249" s="17" t="s">
        <v>16</v>
      </c>
      <c r="C249" s="14" t="s">
        <v>16</v>
      </c>
      <c r="D249" s="17" t="s">
        <v>83</v>
      </c>
      <c r="E249" s="14"/>
      <c r="F249" s="18" t="s">
        <v>45</v>
      </c>
      <c r="G249" s="71">
        <f>G250</f>
        <v>1163.3232</v>
      </c>
    </row>
    <row r="250" spans="1:7" s="53" customFormat="1" ht="12.75">
      <c r="A250" s="11"/>
      <c r="B250" s="17" t="s">
        <v>16</v>
      </c>
      <c r="C250" s="14" t="s">
        <v>16</v>
      </c>
      <c r="D250" s="17" t="s">
        <v>83</v>
      </c>
      <c r="E250" s="14"/>
      <c r="F250" s="18" t="s">
        <v>45</v>
      </c>
      <c r="G250" s="71">
        <f>G251</f>
        <v>1163.3232</v>
      </c>
    </row>
    <row r="251" spans="1:7" s="53" customFormat="1" ht="25.5" customHeight="1">
      <c r="A251" s="11"/>
      <c r="B251" s="17" t="s">
        <v>16</v>
      </c>
      <c r="C251" s="14" t="s">
        <v>16</v>
      </c>
      <c r="D251" s="17" t="s">
        <v>83</v>
      </c>
      <c r="E251" s="14"/>
      <c r="F251" s="18" t="s">
        <v>45</v>
      </c>
      <c r="G251" s="71">
        <f>G252</f>
        <v>1163.3232</v>
      </c>
    </row>
    <row r="252" spans="1:7" s="53" customFormat="1" ht="25.5">
      <c r="A252" s="20"/>
      <c r="B252" s="17" t="s">
        <v>16</v>
      </c>
      <c r="C252" s="14" t="s">
        <v>16</v>
      </c>
      <c r="D252" s="17" t="s">
        <v>112</v>
      </c>
      <c r="E252" s="14"/>
      <c r="F252" s="18" t="s">
        <v>113</v>
      </c>
      <c r="G252" s="71">
        <f>G253</f>
        <v>1163.3232</v>
      </c>
    </row>
    <row r="253" spans="1:7" s="53" customFormat="1" ht="25.5">
      <c r="A253" s="16"/>
      <c r="B253" s="17" t="s">
        <v>16</v>
      </c>
      <c r="C253" s="14" t="s">
        <v>16</v>
      </c>
      <c r="D253" s="17" t="s">
        <v>112</v>
      </c>
      <c r="E253" s="14" t="s">
        <v>35</v>
      </c>
      <c r="F253" s="18" t="s">
        <v>134</v>
      </c>
      <c r="G253" s="71">
        <v>1163.3232</v>
      </c>
    </row>
    <row r="254" spans="1:7" s="57" customFormat="1" ht="12.75">
      <c r="A254" s="20">
        <v>6</v>
      </c>
      <c r="B254" s="9" t="s">
        <v>19</v>
      </c>
      <c r="C254" s="19"/>
      <c r="D254" s="9"/>
      <c r="E254" s="19"/>
      <c r="F254" s="10" t="s">
        <v>57</v>
      </c>
      <c r="G254" s="85">
        <f>G255</f>
        <v>21064.233940000002</v>
      </c>
    </row>
    <row r="255" spans="1:7" s="58" customFormat="1" ht="13.5">
      <c r="A255" s="29"/>
      <c r="B255" s="12" t="s">
        <v>19</v>
      </c>
      <c r="C255" s="13" t="s">
        <v>7</v>
      </c>
      <c r="D255" s="12"/>
      <c r="E255" s="13"/>
      <c r="F255" s="22" t="s">
        <v>20</v>
      </c>
      <c r="G255" s="72">
        <f>G256</f>
        <v>21064.233940000002</v>
      </c>
    </row>
    <row r="256" spans="1:7" s="55" customFormat="1" ht="12.75">
      <c r="A256" s="20"/>
      <c r="B256" s="17" t="s">
        <v>19</v>
      </c>
      <c r="C256" s="14" t="s">
        <v>7</v>
      </c>
      <c r="D256" s="17" t="s">
        <v>83</v>
      </c>
      <c r="E256" s="14"/>
      <c r="F256" s="18" t="s">
        <v>45</v>
      </c>
      <c r="G256" s="71">
        <f>G257</f>
        <v>21064.233940000002</v>
      </c>
    </row>
    <row r="257" spans="1:7" ht="12.75">
      <c r="A257" s="20"/>
      <c r="B257" s="17" t="s">
        <v>19</v>
      </c>
      <c r="C257" s="14" t="s">
        <v>7</v>
      </c>
      <c r="D257" s="17" t="s">
        <v>83</v>
      </c>
      <c r="E257" s="14"/>
      <c r="F257" s="18" t="s">
        <v>45</v>
      </c>
      <c r="G257" s="71">
        <f>G258</f>
        <v>21064.233940000002</v>
      </c>
    </row>
    <row r="258" spans="1:7" ht="12.75">
      <c r="A258" s="20"/>
      <c r="B258" s="17" t="s">
        <v>19</v>
      </c>
      <c r="C258" s="14" t="s">
        <v>7</v>
      </c>
      <c r="D258" s="17" t="s">
        <v>83</v>
      </c>
      <c r="E258" s="14"/>
      <c r="F258" s="18" t="s">
        <v>45</v>
      </c>
      <c r="G258" s="71">
        <f>G259</f>
        <v>21064.233940000002</v>
      </c>
    </row>
    <row r="259" spans="1:7" ht="38.25">
      <c r="A259" s="20"/>
      <c r="B259" s="17" t="s">
        <v>19</v>
      </c>
      <c r="C259" s="14" t="s">
        <v>7</v>
      </c>
      <c r="D259" s="17" t="s">
        <v>130</v>
      </c>
      <c r="E259" s="14"/>
      <c r="F259" s="18" t="s">
        <v>56</v>
      </c>
      <c r="G259" s="71">
        <f>G260+G261+G263+G262</f>
        <v>21064.233940000002</v>
      </c>
    </row>
    <row r="260" spans="1:7" s="55" customFormat="1" ht="51">
      <c r="A260" s="20"/>
      <c r="B260" s="17" t="s">
        <v>19</v>
      </c>
      <c r="C260" s="14" t="s">
        <v>7</v>
      </c>
      <c r="D260" s="17" t="s">
        <v>130</v>
      </c>
      <c r="E260" s="14" t="s">
        <v>34</v>
      </c>
      <c r="F260" s="18" t="s">
        <v>33</v>
      </c>
      <c r="G260" s="71">
        <v>8717.48795</v>
      </c>
    </row>
    <row r="261" spans="1:7" s="55" customFormat="1" ht="25.5">
      <c r="A261" s="20"/>
      <c r="B261" s="17" t="s">
        <v>19</v>
      </c>
      <c r="C261" s="14" t="s">
        <v>7</v>
      </c>
      <c r="D261" s="17" t="s">
        <v>130</v>
      </c>
      <c r="E261" s="14" t="s">
        <v>35</v>
      </c>
      <c r="F261" s="18" t="s">
        <v>134</v>
      </c>
      <c r="G261" s="71">
        <f>9554.79548+2483.74801</f>
        <v>12038.54349</v>
      </c>
    </row>
    <row r="262" spans="1:7" s="55" customFormat="1" ht="25.5">
      <c r="A262" s="16"/>
      <c r="B262" s="17" t="s">
        <v>19</v>
      </c>
      <c r="C262" s="14" t="s">
        <v>7</v>
      </c>
      <c r="D262" s="17" t="s">
        <v>130</v>
      </c>
      <c r="E262" s="14" t="s">
        <v>170</v>
      </c>
      <c r="F262" s="18" t="s">
        <v>181</v>
      </c>
      <c r="G262" s="86">
        <v>299.9975</v>
      </c>
    </row>
    <row r="263" spans="1:7" ht="12.75">
      <c r="A263" s="20"/>
      <c r="B263" s="17" t="s">
        <v>19</v>
      </c>
      <c r="C263" s="14" t="s">
        <v>7</v>
      </c>
      <c r="D263" s="17" t="s">
        <v>130</v>
      </c>
      <c r="E263" s="14" t="s">
        <v>37</v>
      </c>
      <c r="F263" s="18" t="s">
        <v>36</v>
      </c>
      <c r="G263" s="71">
        <v>8.205</v>
      </c>
    </row>
    <row r="264" spans="1:7" s="52" customFormat="1" ht="12.75">
      <c r="A264" s="20">
        <v>7</v>
      </c>
      <c r="B264" s="9" t="s">
        <v>14</v>
      </c>
      <c r="C264" s="19"/>
      <c r="D264" s="9"/>
      <c r="E264" s="19"/>
      <c r="F264" s="10" t="s">
        <v>58</v>
      </c>
      <c r="G264" s="85">
        <f>G265+G271</f>
        <v>800.34664</v>
      </c>
    </row>
    <row r="265" spans="1:7" s="53" customFormat="1" ht="12.75">
      <c r="A265" s="20"/>
      <c r="B265" s="12" t="s">
        <v>14</v>
      </c>
      <c r="C265" s="13" t="s">
        <v>7</v>
      </c>
      <c r="D265" s="12"/>
      <c r="E265" s="13"/>
      <c r="F265" s="15" t="s">
        <v>59</v>
      </c>
      <c r="G265" s="72">
        <f>G266</f>
        <v>193.96728</v>
      </c>
    </row>
    <row r="266" spans="1:7" s="53" customFormat="1" ht="12.75">
      <c r="A266" s="20"/>
      <c r="B266" s="17" t="s">
        <v>14</v>
      </c>
      <c r="C266" s="14" t="s">
        <v>7</v>
      </c>
      <c r="D266" s="17" t="s">
        <v>83</v>
      </c>
      <c r="E266" s="14"/>
      <c r="F266" s="18" t="s">
        <v>45</v>
      </c>
      <c r="G266" s="71">
        <f>G267</f>
        <v>193.96728</v>
      </c>
    </row>
    <row r="267" spans="1:7" s="53" customFormat="1" ht="12.75">
      <c r="A267" s="20"/>
      <c r="B267" s="17" t="s">
        <v>14</v>
      </c>
      <c r="C267" s="14" t="s">
        <v>7</v>
      </c>
      <c r="D267" s="17" t="s">
        <v>83</v>
      </c>
      <c r="E267" s="14"/>
      <c r="F267" s="18" t="s">
        <v>45</v>
      </c>
      <c r="G267" s="71">
        <f>G268</f>
        <v>193.96728</v>
      </c>
    </row>
    <row r="268" spans="1:7" s="53" customFormat="1" ht="12.75">
      <c r="A268" s="20"/>
      <c r="B268" s="17" t="s">
        <v>14</v>
      </c>
      <c r="C268" s="14" t="s">
        <v>7</v>
      </c>
      <c r="D268" s="17" t="s">
        <v>83</v>
      </c>
      <c r="E268" s="14"/>
      <c r="F268" s="18" t="s">
        <v>45</v>
      </c>
      <c r="G268" s="71">
        <f>G269</f>
        <v>193.96728</v>
      </c>
    </row>
    <row r="269" spans="1:7" s="53" customFormat="1" ht="25.5">
      <c r="A269" s="20"/>
      <c r="B269" s="17" t="s">
        <v>14</v>
      </c>
      <c r="C269" s="14" t="s">
        <v>7</v>
      </c>
      <c r="D269" s="17" t="s">
        <v>131</v>
      </c>
      <c r="E269" s="14"/>
      <c r="F269" s="18" t="s">
        <v>73</v>
      </c>
      <c r="G269" s="71">
        <f>G270</f>
        <v>193.96728</v>
      </c>
    </row>
    <row r="270" spans="1:7" s="56" customFormat="1" ht="13.5">
      <c r="A270" s="30"/>
      <c r="B270" s="17" t="s">
        <v>14</v>
      </c>
      <c r="C270" s="14" t="s">
        <v>7</v>
      </c>
      <c r="D270" s="17" t="s">
        <v>131</v>
      </c>
      <c r="E270" s="14" t="s">
        <v>42</v>
      </c>
      <c r="F270" s="18" t="s">
        <v>43</v>
      </c>
      <c r="G270" s="71">
        <v>193.96728</v>
      </c>
    </row>
    <row r="271" spans="1:7" s="56" customFormat="1" ht="13.5">
      <c r="A271" s="29"/>
      <c r="B271" s="12" t="s">
        <v>14</v>
      </c>
      <c r="C271" s="13" t="s">
        <v>40</v>
      </c>
      <c r="D271" s="12"/>
      <c r="E271" s="13"/>
      <c r="F271" s="15" t="s">
        <v>39</v>
      </c>
      <c r="G271" s="72">
        <f>G272+G277</f>
        <v>606.37936</v>
      </c>
    </row>
    <row r="272" spans="1:7" s="56" customFormat="1" ht="48">
      <c r="A272" s="16"/>
      <c r="B272" s="17" t="s">
        <v>14</v>
      </c>
      <c r="C272" s="14" t="s">
        <v>40</v>
      </c>
      <c r="D272" s="17" t="s">
        <v>93</v>
      </c>
      <c r="E272" s="14"/>
      <c r="F272" s="21" t="s">
        <v>328</v>
      </c>
      <c r="G272" s="71">
        <f>G273</f>
        <v>394.4928</v>
      </c>
    </row>
    <row r="273" spans="1:7" s="56" customFormat="1" ht="12.75">
      <c r="A273" s="16"/>
      <c r="B273" s="17" t="s">
        <v>14</v>
      </c>
      <c r="C273" s="14" t="s">
        <v>40</v>
      </c>
      <c r="D273" s="17" t="s">
        <v>129</v>
      </c>
      <c r="E273" s="14"/>
      <c r="F273" s="18" t="s">
        <v>185</v>
      </c>
      <c r="G273" s="71">
        <f>G274</f>
        <v>394.4928</v>
      </c>
    </row>
    <row r="274" spans="1:7" s="56" customFormat="1" ht="25.5">
      <c r="A274" s="16"/>
      <c r="B274" s="17" t="s">
        <v>14</v>
      </c>
      <c r="C274" s="14" t="s">
        <v>40</v>
      </c>
      <c r="D274" s="17" t="s">
        <v>368</v>
      </c>
      <c r="E274" s="14"/>
      <c r="F274" s="18" t="s">
        <v>369</v>
      </c>
      <c r="G274" s="71">
        <f>G275</f>
        <v>394.4928</v>
      </c>
    </row>
    <row r="275" spans="1:7" s="56" customFormat="1" ht="25.5">
      <c r="A275" s="16"/>
      <c r="B275" s="17" t="s">
        <v>14</v>
      </c>
      <c r="C275" s="14" t="s">
        <v>40</v>
      </c>
      <c r="D275" s="17" t="s">
        <v>370</v>
      </c>
      <c r="E275" s="14"/>
      <c r="F275" s="18" t="s">
        <v>68</v>
      </c>
      <c r="G275" s="71">
        <f>G276</f>
        <v>394.4928</v>
      </c>
    </row>
    <row r="276" spans="1:7" s="56" customFormat="1" ht="25.5">
      <c r="A276" s="16"/>
      <c r="B276" s="17" t="s">
        <v>14</v>
      </c>
      <c r="C276" s="14" t="s">
        <v>40</v>
      </c>
      <c r="D276" s="17" t="s">
        <v>370</v>
      </c>
      <c r="E276" s="14" t="s">
        <v>35</v>
      </c>
      <c r="F276" s="18" t="s">
        <v>134</v>
      </c>
      <c r="G276" s="71">
        <v>394.4928</v>
      </c>
    </row>
    <row r="277" spans="1:7" s="55" customFormat="1" ht="12.75">
      <c r="A277" s="20"/>
      <c r="B277" s="17" t="s">
        <v>14</v>
      </c>
      <c r="C277" s="14" t="s">
        <v>40</v>
      </c>
      <c r="D277" s="17" t="s">
        <v>83</v>
      </c>
      <c r="E277" s="14"/>
      <c r="F277" s="18" t="s">
        <v>45</v>
      </c>
      <c r="G277" s="71">
        <f>G278</f>
        <v>211.88656</v>
      </c>
    </row>
    <row r="278" spans="1:7" ht="12.75">
      <c r="A278" s="20"/>
      <c r="B278" s="17" t="s">
        <v>14</v>
      </c>
      <c r="C278" s="14" t="s">
        <v>40</v>
      </c>
      <c r="D278" s="17" t="s">
        <v>83</v>
      </c>
      <c r="E278" s="14"/>
      <c r="F278" s="18" t="s">
        <v>45</v>
      </c>
      <c r="G278" s="71">
        <f>G279</f>
        <v>211.88656</v>
      </c>
    </row>
    <row r="279" spans="1:7" ht="12.75">
      <c r="A279" s="20"/>
      <c r="B279" s="17" t="s">
        <v>14</v>
      </c>
      <c r="C279" s="14" t="s">
        <v>40</v>
      </c>
      <c r="D279" s="17" t="s">
        <v>83</v>
      </c>
      <c r="E279" s="14"/>
      <c r="F279" s="18" t="s">
        <v>45</v>
      </c>
      <c r="G279" s="71">
        <f>G280+G282</f>
        <v>211.88656</v>
      </c>
    </row>
    <row r="280" spans="1:7" ht="12.75">
      <c r="A280" s="20"/>
      <c r="B280" s="17" t="s">
        <v>14</v>
      </c>
      <c r="C280" s="14" t="s">
        <v>40</v>
      </c>
      <c r="D280" s="17" t="s">
        <v>132</v>
      </c>
      <c r="E280" s="14"/>
      <c r="F280" s="18" t="s">
        <v>63</v>
      </c>
      <c r="G280" s="71">
        <f>G281</f>
        <v>183.88656</v>
      </c>
    </row>
    <row r="281" spans="1:7" ht="25.5">
      <c r="A281" s="19"/>
      <c r="B281" s="17" t="s">
        <v>14</v>
      </c>
      <c r="C281" s="14" t="s">
        <v>40</v>
      </c>
      <c r="D281" s="17" t="s">
        <v>132</v>
      </c>
      <c r="E281" s="14" t="s">
        <v>35</v>
      </c>
      <c r="F281" s="18" t="s">
        <v>134</v>
      </c>
      <c r="G281" s="71">
        <v>183.88656</v>
      </c>
    </row>
    <row r="282" spans="1:7" ht="25.5">
      <c r="A282" s="23"/>
      <c r="B282" s="17" t="s">
        <v>14</v>
      </c>
      <c r="C282" s="14" t="s">
        <v>40</v>
      </c>
      <c r="D282" s="17" t="s">
        <v>175</v>
      </c>
      <c r="E282" s="14"/>
      <c r="F282" s="18" t="s">
        <v>176</v>
      </c>
      <c r="G282" s="86">
        <f>G283</f>
        <v>28</v>
      </c>
    </row>
    <row r="283" spans="1:7" ht="12.75">
      <c r="A283" s="23"/>
      <c r="B283" s="17" t="s">
        <v>14</v>
      </c>
      <c r="C283" s="14" t="s">
        <v>40</v>
      </c>
      <c r="D283" s="17" t="s">
        <v>175</v>
      </c>
      <c r="E283" s="14" t="s">
        <v>42</v>
      </c>
      <c r="F283" s="18" t="s">
        <v>43</v>
      </c>
      <c r="G283" s="86">
        <v>28</v>
      </c>
    </row>
    <row r="284" spans="1:7" s="52" customFormat="1" ht="12.75">
      <c r="A284" s="20">
        <v>8</v>
      </c>
      <c r="B284" s="9" t="s">
        <v>22</v>
      </c>
      <c r="C284" s="19"/>
      <c r="D284" s="9"/>
      <c r="E284" s="19"/>
      <c r="F284" s="10" t="s">
        <v>60</v>
      </c>
      <c r="G284" s="85">
        <f aca="true" t="shared" si="0" ref="G284:G294">G285</f>
        <v>200</v>
      </c>
    </row>
    <row r="285" spans="1:7" s="53" customFormat="1" ht="13.5">
      <c r="A285" s="29"/>
      <c r="B285" s="12" t="s">
        <v>22</v>
      </c>
      <c r="C285" s="13" t="s">
        <v>16</v>
      </c>
      <c r="D285" s="12"/>
      <c r="E285" s="13"/>
      <c r="F285" s="15" t="s">
        <v>32</v>
      </c>
      <c r="G285" s="72">
        <f>G286+G291</f>
        <v>200</v>
      </c>
    </row>
    <row r="286" spans="1:7" s="53" customFormat="1" ht="25.5">
      <c r="A286" s="16"/>
      <c r="B286" s="17" t="s">
        <v>22</v>
      </c>
      <c r="C286" s="14" t="s">
        <v>16</v>
      </c>
      <c r="D286" s="17" t="s">
        <v>198</v>
      </c>
      <c r="E286" s="14"/>
      <c r="F286" s="18" t="s">
        <v>197</v>
      </c>
      <c r="G286" s="86">
        <f>G287</f>
        <v>200</v>
      </c>
    </row>
    <row r="287" spans="1:7" s="53" customFormat="1" ht="51">
      <c r="A287" s="16"/>
      <c r="B287" s="17" t="s">
        <v>22</v>
      </c>
      <c r="C287" s="14" t="s">
        <v>16</v>
      </c>
      <c r="D287" s="17" t="s">
        <v>199</v>
      </c>
      <c r="E287" s="14"/>
      <c r="F287" s="18" t="s">
        <v>349</v>
      </c>
      <c r="G287" s="86">
        <f>G288</f>
        <v>200</v>
      </c>
    </row>
    <row r="288" spans="1:7" s="53" customFormat="1" ht="25.5">
      <c r="A288" s="16"/>
      <c r="B288" s="17" t="s">
        <v>22</v>
      </c>
      <c r="C288" s="14" t="s">
        <v>16</v>
      </c>
      <c r="D288" s="17" t="s">
        <v>200</v>
      </c>
      <c r="E288" s="14"/>
      <c r="F288" s="18" t="s">
        <v>68</v>
      </c>
      <c r="G288" s="86">
        <f>G289+G290</f>
        <v>200</v>
      </c>
    </row>
    <row r="289" spans="1:7" s="53" customFormat="1" ht="25.5" hidden="1">
      <c r="A289" s="16"/>
      <c r="B289" s="17" t="s">
        <v>22</v>
      </c>
      <c r="C289" s="14" t="s">
        <v>16</v>
      </c>
      <c r="D289" s="17" t="s">
        <v>200</v>
      </c>
      <c r="E289" s="14" t="s">
        <v>35</v>
      </c>
      <c r="F289" s="18" t="s">
        <v>134</v>
      </c>
      <c r="G289" s="86">
        <v>0</v>
      </c>
    </row>
    <row r="290" spans="1:7" s="53" customFormat="1" ht="26.25" thickBot="1">
      <c r="A290" s="16"/>
      <c r="B290" s="17" t="s">
        <v>22</v>
      </c>
      <c r="C290" s="14" t="s">
        <v>16</v>
      </c>
      <c r="D290" s="17" t="s">
        <v>200</v>
      </c>
      <c r="E290" s="14" t="s">
        <v>35</v>
      </c>
      <c r="F290" s="18" t="s">
        <v>134</v>
      </c>
      <c r="G290" s="86">
        <v>200</v>
      </c>
    </row>
    <row r="291" spans="1:7" s="53" customFormat="1" ht="12.75" hidden="1">
      <c r="A291" s="20"/>
      <c r="B291" s="17" t="s">
        <v>22</v>
      </c>
      <c r="C291" s="14" t="s">
        <v>16</v>
      </c>
      <c r="D291" s="17" t="s">
        <v>83</v>
      </c>
      <c r="E291" s="14"/>
      <c r="F291" s="18" t="s">
        <v>45</v>
      </c>
      <c r="G291" s="71">
        <f t="shared" si="0"/>
        <v>0</v>
      </c>
    </row>
    <row r="292" spans="1:7" s="53" customFormat="1" ht="12.75" hidden="1">
      <c r="A292" s="16"/>
      <c r="B292" s="17" t="s">
        <v>22</v>
      </c>
      <c r="C292" s="14" t="s">
        <v>16</v>
      </c>
      <c r="D292" s="17" t="s">
        <v>83</v>
      </c>
      <c r="E292" s="14"/>
      <c r="F292" s="18" t="s">
        <v>45</v>
      </c>
      <c r="G292" s="71">
        <f t="shared" si="0"/>
        <v>0</v>
      </c>
    </row>
    <row r="293" spans="1:7" s="53" customFormat="1" ht="12.75" hidden="1">
      <c r="A293" s="20"/>
      <c r="B293" s="17" t="s">
        <v>22</v>
      </c>
      <c r="C293" s="14" t="s">
        <v>16</v>
      </c>
      <c r="D293" s="17" t="s">
        <v>83</v>
      </c>
      <c r="E293" s="14"/>
      <c r="F293" s="18" t="s">
        <v>45</v>
      </c>
      <c r="G293" s="71">
        <f t="shared" si="0"/>
        <v>0</v>
      </c>
    </row>
    <row r="294" spans="1:7" s="53" customFormat="1" ht="12.75" hidden="1">
      <c r="A294" s="20"/>
      <c r="B294" s="17" t="s">
        <v>22</v>
      </c>
      <c r="C294" s="14" t="s">
        <v>16</v>
      </c>
      <c r="D294" s="17" t="s">
        <v>133</v>
      </c>
      <c r="E294" s="14"/>
      <c r="F294" s="18" t="s">
        <v>64</v>
      </c>
      <c r="G294" s="71">
        <f t="shared" si="0"/>
        <v>0</v>
      </c>
    </row>
    <row r="295" spans="1:7" s="53" customFormat="1" ht="26.25" hidden="1" thickBot="1">
      <c r="A295" s="20"/>
      <c r="B295" s="17" t="s">
        <v>22</v>
      </c>
      <c r="C295" s="14" t="s">
        <v>16</v>
      </c>
      <c r="D295" s="17" t="s">
        <v>133</v>
      </c>
      <c r="E295" s="14" t="s">
        <v>35</v>
      </c>
      <c r="F295" s="18" t="s">
        <v>134</v>
      </c>
      <c r="G295" s="71"/>
    </row>
    <row r="296" spans="1:7" s="53" customFormat="1" ht="12.75">
      <c r="A296" s="31"/>
      <c r="B296" s="24"/>
      <c r="C296" s="25"/>
      <c r="D296" s="24"/>
      <c r="E296" s="25"/>
      <c r="F296" s="26" t="s">
        <v>61</v>
      </c>
      <c r="G296" s="88">
        <f>G284+G264+G254+G139+G110+G97+G89+G23</f>
        <v>280543.27643</v>
      </c>
    </row>
  </sheetData>
  <sheetProtection/>
  <mergeCells count="19">
    <mergeCell ref="A19:A21"/>
    <mergeCell ref="B19:E19"/>
    <mergeCell ref="F19:F21"/>
    <mergeCell ref="G19:G21"/>
    <mergeCell ref="B20:B21"/>
    <mergeCell ref="A9:G9"/>
    <mergeCell ref="C20:C21"/>
    <mergeCell ref="D20:D21"/>
    <mergeCell ref="E20:E21"/>
    <mergeCell ref="A10:G10"/>
    <mergeCell ref="A1:G1"/>
    <mergeCell ref="A2:G2"/>
    <mergeCell ref="A3:G3"/>
    <mergeCell ref="A4:G4"/>
    <mergeCell ref="A5:G5"/>
    <mergeCell ref="A16:G16"/>
    <mergeCell ref="A11:G11"/>
    <mergeCell ref="A12:G12"/>
    <mergeCell ref="F13:G1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Z323"/>
  <sheetViews>
    <sheetView tabSelected="1" zoomScalePageLayoutView="0" workbookViewId="0" topLeftCell="A202">
      <selection activeCell="A217" sqref="A217:IV217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53.28125" style="2" customWidth="1"/>
    <col min="8" max="8" width="13.421875" style="59" customWidth="1"/>
    <col min="9" max="16384" width="9.140625" style="44" customWidth="1"/>
  </cols>
  <sheetData>
    <row r="1" spans="1:8" ht="18.75">
      <c r="A1" s="212" t="s">
        <v>288</v>
      </c>
      <c r="B1" s="212"/>
      <c r="C1" s="212"/>
      <c r="D1" s="212"/>
      <c r="E1" s="212"/>
      <c r="F1" s="212"/>
      <c r="G1" s="212"/>
      <c r="H1" s="212"/>
    </row>
    <row r="2" spans="1:8" ht="18.75">
      <c r="A2" s="212" t="s">
        <v>75</v>
      </c>
      <c r="B2" s="212"/>
      <c r="C2" s="212"/>
      <c r="D2" s="212"/>
      <c r="E2" s="212"/>
      <c r="F2" s="212"/>
      <c r="G2" s="212"/>
      <c r="H2" s="212"/>
    </row>
    <row r="3" spans="1:8" ht="18.75">
      <c r="A3" s="212" t="s">
        <v>425</v>
      </c>
      <c r="B3" s="212"/>
      <c r="C3" s="212"/>
      <c r="D3" s="212"/>
      <c r="E3" s="212"/>
      <c r="F3" s="212"/>
      <c r="G3" s="212"/>
      <c r="H3" s="212"/>
    </row>
    <row r="4" spans="1:8" ht="18.75">
      <c r="A4" s="212" t="s">
        <v>392</v>
      </c>
      <c r="B4" s="212"/>
      <c r="C4" s="212"/>
      <c r="D4" s="212"/>
      <c r="E4" s="212"/>
      <c r="F4" s="212"/>
      <c r="G4" s="212"/>
      <c r="H4" s="212"/>
    </row>
    <row r="5" spans="1:8" ht="18.75">
      <c r="A5" s="212" t="s">
        <v>434</v>
      </c>
      <c r="B5" s="212"/>
      <c r="C5" s="212"/>
      <c r="D5" s="212"/>
      <c r="E5" s="212"/>
      <c r="F5" s="212"/>
      <c r="G5" s="212"/>
      <c r="H5" s="212"/>
    </row>
    <row r="9" spans="1:8" ht="18.75">
      <c r="A9" s="212" t="s">
        <v>288</v>
      </c>
      <c r="B9" s="212"/>
      <c r="C9" s="212"/>
      <c r="D9" s="212"/>
      <c r="E9" s="212"/>
      <c r="F9" s="212"/>
      <c r="G9" s="212"/>
      <c r="H9" s="212"/>
    </row>
    <row r="10" spans="1:8" ht="18.75">
      <c r="A10" s="212" t="s">
        <v>75</v>
      </c>
      <c r="B10" s="212"/>
      <c r="C10" s="212"/>
      <c r="D10" s="212"/>
      <c r="E10" s="212"/>
      <c r="F10" s="212"/>
      <c r="G10" s="212"/>
      <c r="H10" s="212"/>
    </row>
    <row r="11" spans="1:8" ht="18.75">
      <c r="A11" s="212" t="s">
        <v>392</v>
      </c>
      <c r="B11" s="212"/>
      <c r="C11" s="212"/>
      <c r="D11" s="212"/>
      <c r="E11" s="212"/>
      <c r="F11" s="212"/>
      <c r="G11" s="212"/>
      <c r="H11" s="212"/>
    </row>
    <row r="12" spans="1:8" ht="18.75">
      <c r="A12" s="212" t="s">
        <v>421</v>
      </c>
      <c r="B12" s="212"/>
      <c r="C12" s="212"/>
      <c r="D12" s="212"/>
      <c r="E12" s="212"/>
      <c r="F12" s="212"/>
      <c r="G12" s="212"/>
      <c r="H12" s="212"/>
    </row>
    <row r="13" spans="1:8" ht="18.75">
      <c r="A13" s="212"/>
      <c r="B13" s="212"/>
      <c r="C13" s="212"/>
      <c r="D13" s="212"/>
      <c r="E13" s="212"/>
      <c r="F13" s="212"/>
      <c r="G13" s="212"/>
      <c r="H13" s="212"/>
    </row>
    <row r="14" spans="7:8" ht="15" customHeight="1">
      <c r="G14" s="1"/>
      <c r="H14" s="3"/>
    </row>
    <row r="15" spans="7:8" ht="15" customHeight="1">
      <c r="G15" s="1"/>
      <c r="H15" s="2"/>
    </row>
    <row r="16" spans="1:8" ht="45.75" customHeight="1">
      <c r="A16" s="226" t="s">
        <v>408</v>
      </c>
      <c r="B16" s="226"/>
      <c r="C16" s="226"/>
      <c r="D16" s="226"/>
      <c r="E16" s="226"/>
      <c r="F16" s="226"/>
      <c r="G16" s="226"/>
      <c r="H16" s="226"/>
    </row>
    <row r="17" spans="1:8" ht="15" customHeight="1">
      <c r="A17" s="183"/>
      <c r="B17" s="183"/>
      <c r="C17" s="183"/>
      <c r="D17" s="183"/>
      <c r="E17" s="183"/>
      <c r="F17" s="183"/>
      <c r="G17" s="183"/>
      <c r="H17" s="183"/>
    </row>
    <row r="18" spans="1:8" ht="15" customHeight="1">
      <c r="A18" s="6"/>
      <c r="B18" s="6"/>
      <c r="C18" s="6"/>
      <c r="D18" s="6"/>
      <c r="E18" s="6"/>
      <c r="F18" s="6"/>
      <c r="G18" s="6"/>
      <c r="H18" s="8" t="s">
        <v>46</v>
      </c>
    </row>
    <row r="19" spans="1:8" ht="15" customHeight="1">
      <c r="A19" s="227" t="s">
        <v>47</v>
      </c>
      <c r="B19" s="228" t="s">
        <v>350</v>
      </c>
      <c r="C19" s="228"/>
      <c r="D19" s="228"/>
      <c r="E19" s="228"/>
      <c r="F19" s="228"/>
      <c r="G19" s="229" t="s">
        <v>2</v>
      </c>
      <c r="H19" s="231" t="s">
        <v>5</v>
      </c>
    </row>
    <row r="20" spans="1:8" ht="12.75" customHeight="1">
      <c r="A20" s="227"/>
      <c r="B20" s="227" t="s">
        <v>65</v>
      </c>
      <c r="C20" s="231" t="s">
        <v>3</v>
      </c>
      <c r="D20" s="231" t="s">
        <v>4</v>
      </c>
      <c r="E20" s="231" t="s">
        <v>23</v>
      </c>
      <c r="F20" s="231" t="s">
        <v>24</v>
      </c>
      <c r="G20" s="229"/>
      <c r="H20" s="231"/>
    </row>
    <row r="21" spans="1:8" ht="29.25" customHeight="1">
      <c r="A21" s="227"/>
      <c r="B21" s="227"/>
      <c r="C21" s="231"/>
      <c r="D21" s="231"/>
      <c r="E21" s="231"/>
      <c r="F21" s="231"/>
      <c r="G21" s="229"/>
      <c r="H21" s="231"/>
    </row>
    <row r="22" spans="1:8" s="51" customFormat="1" ht="12" customHeight="1">
      <c r="A22" s="35" t="s">
        <v>6</v>
      </c>
      <c r="B22" s="35" t="s">
        <v>166</v>
      </c>
      <c r="C22" s="36" t="s">
        <v>13</v>
      </c>
      <c r="D22" s="36" t="s">
        <v>28</v>
      </c>
      <c r="E22" s="36" t="s">
        <v>15</v>
      </c>
      <c r="F22" s="36" t="s">
        <v>18</v>
      </c>
      <c r="G22" s="37" t="s">
        <v>21</v>
      </c>
      <c r="H22" s="68" t="s">
        <v>167</v>
      </c>
    </row>
    <row r="23" spans="1:8" s="51" customFormat="1" ht="24" customHeight="1">
      <c r="A23" s="20">
        <v>1</v>
      </c>
      <c r="B23" s="7">
        <v>941</v>
      </c>
      <c r="C23" s="17"/>
      <c r="D23" s="14"/>
      <c r="E23" s="17"/>
      <c r="F23" s="14"/>
      <c r="G23" s="10" t="s">
        <v>1</v>
      </c>
      <c r="H23" s="89">
        <f>H24+H91+H100+H114+H143+H265+H286+H306</f>
        <v>280543.27643</v>
      </c>
    </row>
    <row r="24" spans="1:8" s="52" customFormat="1" ht="13.5">
      <c r="A24" s="16"/>
      <c r="B24" s="67">
        <v>941</v>
      </c>
      <c r="C24" s="69" t="s">
        <v>7</v>
      </c>
      <c r="D24" s="19"/>
      <c r="E24" s="9"/>
      <c r="F24" s="19"/>
      <c r="G24" s="10" t="s">
        <v>48</v>
      </c>
      <c r="H24" s="83">
        <f>H25+H32+H40+H46+H52</f>
        <v>129792.80744</v>
      </c>
    </row>
    <row r="25" spans="1:8" s="53" customFormat="1" ht="25.5">
      <c r="A25" s="11"/>
      <c r="B25" s="14" t="s">
        <v>0</v>
      </c>
      <c r="C25" s="12" t="s">
        <v>7</v>
      </c>
      <c r="D25" s="13" t="s">
        <v>12</v>
      </c>
      <c r="E25" s="12"/>
      <c r="F25" s="14"/>
      <c r="G25" s="15" t="s">
        <v>29</v>
      </c>
      <c r="H25" s="72">
        <f>H26</f>
        <v>3181.52294</v>
      </c>
    </row>
    <row r="26" spans="1:8" s="53" customFormat="1" ht="12.75">
      <c r="A26" s="28"/>
      <c r="B26" s="14" t="s">
        <v>0</v>
      </c>
      <c r="C26" s="17" t="s">
        <v>7</v>
      </c>
      <c r="D26" s="14" t="s">
        <v>12</v>
      </c>
      <c r="E26" s="17" t="s">
        <v>83</v>
      </c>
      <c r="F26" s="14"/>
      <c r="G26" s="18" t="s">
        <v>45</v>
      </c>
      <c r="H26" s="71">
        <f>H27</f>
        <v>3181.52294</v>
      </c>
    </row>
    <row r="27" spans="1:8" s="53" customFormat="1" ht="12.75">
      <c r="A27" s="11"/>
      <c r="B27" s="14" t="s">
        <v>0</v>
      </c>
      <c r="C27" s="17" t="s">
        <v>7</v>
      </c>
      <c r="D27" s="14" t="s">
        <v>12</v>
      </c>
      <c r="E27" s="17" t="s">
        <v>83</v>
      </c>
      <c r="F27" s="14"/>
      <c r="G27" s="18" t="s">
        <v>45</v>
      </c>
      <c r="H27" s="71">
        <f>H28</f>
        <v>3181.52294</v>
      </c>
    </row>
    <row r="28" spans="1:8" s="53" customFormat="1" ht="12.75">
      <c r="A28" s="28"/>
      <c r="B28" s="14" t="s">
        <v>0</v>
      </c>
      <c r="C28" s="17" t="s">
        <v>7</v>
      </c>
      <c r="D28" s="14" t="s">
        <v>12</v>
      </c>
      <c r="E28" s="17" t="s">
        <v>83</v>
      </c>
      <c r="F28" s="14"/>
      <c r="G28" s="18" t="s">
        <v>45</v>
      </c>
      <c r="H28" s="71">
        <f>H29</f>
        <v>3181.52294</v>
      </c>
    </row>
    <row r="29" spans="1:8" s="53" customFormat="1" ht="12.75">
      <c r="A29" s="28"/>
      <c r="B29" s="14" t="s">
        <v>0</v>
      </c>
      <c r="C29" s="17" t="s">
        <v>7</v>
      </c>
      <c r="D29" s="14" t="s">
        <v>12</v>
      </c>
      <c r="E29" s="17" t="s">
        <v>84</v>
      </c>
      <c r="F29" s="14"/>
      <c r="G29" s="18" t="s">
        <v>27</v>
      </c>
      <c r="H29" s="71">
        <f>H30+H31</f>
        <v>3181.52294</v>
      </c>
    </row>
    <row r="30" spans="1:8" ht="51">
      <c r="A30" s="28"/>
      <c r="B30" s="14" t="s">
        <v>0</v>
      </c>
      <c r="C30" s="17" t="s">
        <v>7</v>
      </c>
      <c r="D30" s="14" t="s">
        <v>12</v>
      </c>
      <c r="E30" s="17" t="s">
        <v>84</v>
      </c>
      <c r="F30" s="14" t="s">
        <v>34</v>
      </c>
      <c r="G30" s="18" t="s">
        <v>33</v>
      </c>
      <c r="H30" s="71">
        <v>3181.52294</v>
      </c>
    </row>
    <row r="31" spans="1:8" ht="25.5" hidden="1">
      <c r="A31" s="28"/>
      <c r="B31" s="14" t="s">
        <v>0</v>
      </c>
      <c r="C31" s="17" t="s">
        <v>7</v>
      </c>
      <c r="D31" s="14" t="s">
        <v>12</v>
      </c>
      <c r="E31" s="17" t="s">
        <v>84</v>
      </c>
      <c r="F31" s="14" t="s">
        <v>35</v>
      </c>
      <c r="G31" s="18" t="s">
        <v>134</v>
      </c>
      <c r="H31" s="71">
        <v>0</v>
      </c>
    </row>
    <row r="32" spans="1:8" s="53" customFormat="1" ht="38.25">
      <c r="A32" s="27"/>
      <c r="B32" s="14" t="s">
        <v>0</v>
      </c>
      <c r="C32" s="12" t="s">
        <v>7</v>
      </c>
      <c r="D32" s="13" t="s">
        <v>9</v>
      </c>
      <c r="E32" s="12"/>
      <c r="F32" s="13"/>
      <c r="G32" s="15" t="s">
        <v>50</v>
      </c>
      <c r="H32" s="72">
        <f>H33</f>
        <v>8953.957719999999</v>
      </c>
    </row>
    <row r="33" spans="1:8" s="53" customFormat="1" ht="12.75">
      <c r="A33" s="28"/>
      <c r="B33" s="14" t="s">
        <v>0</v>
      </c>
      <c r="C33" s="17" t="s">
        <v>7</v>
      </c>
      <c r="D33" s="14" t="s">
        <v>9</v>
      </c>
      <c r="E33" s="17" t="s">
        <v>83</v>
      </c>
      <c r="F33" s="14"/>
      <c r="G33" s="18" t="s">
        <v>45</v>
      </c>
      <c r="H33" s="71">
        <f>H34</f>
        <v>8953.957719999999</v>
      </c>
    </row>
    <row r="34" spans="1:8" s="53" customFormat="1" ht="12.75">
      <c r="A34" s="11"/>
      <c r="B34" s="14" t="s">
        <v>0</v>
      </c>
      <c r="C34" s="17" t="s">
        <v>7</v>
      </c>
      <c r="D34" s="14" t="s">
        <v>9</v>
      </c>
      <c r="E34" s="17" t="s">
        <v>83</v>
      </c>
      <c r="F34" s="14"/>
      <c r="G34" s="18" t="s">
        <v>45</v>
      </c>
      <c r="H34" s="71">
        <f>H35</f>
        <v>8953.957719999999</v>
      </c>
    </row>
    <row r="35" spans="1:8" s="53" customFormat="1" ht="12.75">
      <c r="A35" s="28"/>
      <c r="B35" s="14" t="s">
        <v>0</v>
      </c>
      <c r="C35" s="17" t="s">
        <v>7</v>
      </c>
      <c r="D35" s="14" t="s">
        <v>9</v>
      </c>
      <c r="E35" s="17" t="s">
        <v>83</v>
      </c>
      <c r="F35" s="14"/>
      <c r="G35" s="18" t="s">
        <v>45</v>
      </c>
      <c r="H35" s="71">
        <f>H36</f>
        <v>8953.957719999999</v>
      </c>
    </row>
    <row r="36" spans="1:8" s="53" customFormat="1" ht="12.75">
      <c r="A36" s="28"/>
      <c r="B36" s="14" t="s">
        <v>0</v>
      </c>
      <c r="C36" s="17" t="s">
        <v>7</v>
      </c>
      <c r="D36" s="14" t="s">
        <v>9</v>
      </c>
      <c r="E36" s="17" t="s">
        <v>85</v>
      </c>
      <c r="F36" s="14"/>
      <c r="G36" s="18" t="s">
        <v>70</v>
      </c>
      <c r="H36" s="71">
        <f>H37+H38+H39</f>
        <v>8953.957719999999</v>
      </c>
    </row>
    <row r="37" spans="1:8" s="53" customFormat="1" ht="51">
      <c r="A37" s="28"/>
      <c r="B37" s="14" t="s">
        <v>0</v>
      </c>
      <c r="C37" s="17" t="s">
        <v>7</v>
      </c>
      <c r="D37" s="14" t="s">
        <v>9</v>
      </c>
      <c r="E37" s="17" t="s">
        <v>85</v>
      </c>
      <c r="F37" s="14" t="s">
        <v>34</v>
      </c>
      <c r="G37" s="18" t="s">
        <v>33</v>
      </c>
      <c r="H37" s="71">
        <v>8227.86401</v>
      </c>
    </row>
    <row r="38" spans="1:8" s="53" customFormat="1" ht="25.5">
      <c r="A38" s="28"/>
      <c r="B38" s="14" t="s">
        <v>0</v>
      </c>
      <c r="C38" s="17" t="s">
        <v>7</v>
      </c>
      <c r="D38" s="14" t="s">
        <v>9</v>
      </c>
      <c r="E38" s="17" t="s">
        <v>85</v>
      </c>
      <c r="F38" s="14" t="s">
        <v>35</v>
      </c>
      <c r="G38" s="18" t="s">
        <v>134</v>
      </c>
      <c r="H38" s="71">
        <f>733.8432-73.14949</f>
        <v>660.69371</v>
      </c>
    </row>
    <row r="39" spans="1:8" s="53" customFormat="1" ht="12.75">
      <c r="A39" s="28"/>
      <c r="B39" s="14" t="s">
        <v>0</v>
      </c>
      <c r="C39" s="17" t="s">
        <v>7</v>
      </c>
      <c r="D39" s="14" t="s">
        <v>9</v>
      </c>
      <c r="E39" s="17" t="s">
        <v>85</v>
      </c>
      <c r="F39" s="14" t="s">
        <v>37</v>
      </c>
      <c r="G39" s="18" t="s">
        <v>36</v>
      </c>
      <c r="H39" s="71">
        <v>65.4</v>
      </c>
    </row>
    <row r="40" spans="1:8" s="54" customFormat="1" ht="12.75" hidden="1">
      <c r="A40" s="28"/>
      <c r="B40" s="14" t="s">
        <v>0</v>
      </c>
      <c r="C40" s="12" t="s">
        <v>7</v>
      </c>
      <c r="D40" s="13" t="s">
        <v>334</v>
      </c>
      <c r="E40" s="12"/>
      <c r="F40" s="14"/>
      <c r="G40" s="15" t="s">
        <v>335</v>
      </c>
      <c r="H40" s="72">
        <f>H41</f>
        <v>0</v>
      </c>
    </row>
    <row r="41" spans="1:8" s="53" customFormat="1" ht="12.75" hidden="1">
      <c r="A41" s="28"/>
      <c r="B41" s="14" t="s">
        <v>0</v>
      </c>
      <c r="C41" s="17" t="s">
        <v>7</v>
      </c>
      <c r="D41" s="14" t="s">
        <v>334</v>
      </c>
      <c r="E41" s="17" t="s">
        <v>83</v>
      </c>
      <c r="F41" s="14"/>
      <c r="G41" s="18" t="s">
        <v>45</v>
      </c>
      <c r="H41" s="71">
        <f>H42</f>
        <v>0</v>
      </c>
    </row>
    <row r="42" spans="1:8" s="53" customFormat="1" ht="12.75" hidden="1">
      <c r="A42" s="11"/>
      <c r="B42" s="14" t="s">
        <v>0</v>
      </c>
      <c r="C42" s="17" t="s">
        <v>7</v>
      </c>
      <c r="D42" s="14" t="s">
        <v>334</v>
      </c>
      <c r="E42" s="17" t="s">
        <v>83</v>
      </c>
      <c r="F42" s="14"/>
      <c r="G42" s="18" t="s">
        <v>45</v>
      </c>
      <c r="H42" s="71">
        <f>H43</f>
        <v>0</v>
      </c>
    </row>
    <row r="43" spans="1:8" s="53" customFormat="1" ht="12.75" hidden="1">
      <c r="A43" s="28"/>
      <c r="B43" s="14" t="s">
        <v>0</v>
      </c>
      <c r="C43" s="17" t="s">
        <v>7</v>
      </c>
      <c r="D43" s="14" t="s">
        <v>334</v>
      </c>
      <c r="E43" s="17" t="s">
        <v>83</v>
      </c>
      <c r="F43" s="14"/>
      <c r="G43" s="18" t="s">
        <v>45</v>
      </c>
      <c r="H43" s="71">
        <f>H44</f>
        <v>0</v>
      </c>
    </row>
    <row r="44" spans="1:8" s="53" customFormat="1" ht="12.75" hidden="1">
      <c r="A44" s="28"/>
      <c r="B44" s="14" t="s">
        <v>0</v>
      </c>
      <c r="C44" s="17" t="s">
        <v>7</v>
      </c>
      <c r="D44" s="14" t="s">
        <v>334</v>
      </c>
      <c r="E44" s="17" t="s">
        <v>336</v>
      </c>
      <c r="F44" s="14"/>
      <c r="G44" s="18" t="s">
        <v>337</v>
      </c>
      <c r="H44" s="71">
        <f>H45</f>
        <v>0</v>
      </c>
    </row>
    <row r="45" spans="1:8" s="53" customFormat="1" ht="12.75" hidden="1">
      <c r="A45" s="28"/>
      <c r="B45" s="14" t="s">
        <v>0</v>
      </c>
      <c r="C45" s="17" t="s">
        <v>7</v>
      </c>
      <c r="D45" s="14" t="s">
        <v>334</v>
      </c>
      <c r="E45" s="17" t="s">
        <v>336</v>
      </c>
      <c r="F45" s="14" t="s">
        <v>37</v>
      </c>
      <c r="G45" s="18" t="s">
        <v>36</v>
      </c>
      <c r="H45" s="71">
        <v>0</v>
      </c>
    </row>
    <row r="46" spans="1:8" s="54" customFormat="1" ht="12.75">
      <c r="A46" s="28"/>
      <c r="B46" s="14" t="s">
        <v>0</v>
      </c>
      <c r="C46" s="12" t="s">
        <v>7</v>
      </c>
      <c r="D46" s="13" t="s">
        <v>22</v>
      </c>
      <c r="E46" s="12"/>
      <c r="F46" s="14"/>
      <c r="G46" s="15" t="s">
        <v>25</v>
      </c>
      <c r="H46" s="72">
        <f>H47</f>
        <v>50</v>
      </c>
    </row>
    <row r="47" spans="1:8" s="53" customFormat="1" ht="12.75">
      <c r="A47" s="28"/>
      <c r="B47" s="14" t="s">
        <v>0</v>
      </c>
      <c r="C47" s="17" t="s">
        <v>7</v>
      </c>
      <c r="D47" s="14" t="s">
        <v>22</v>
      </c>
      <c r="E47" s="17" t="s">
        <v>83</v>
      </c>
      <c r="F47" s="14"/>
      <c r="G47" s="18" t="s">
        <v>45</v>
      </c>
      <c r="H47" s="71">
        <f>H48</f>
        <v>50</v>
      </c>
    </row>
    <row r="48" spans="1:8" s="53" customFormat="1" ht="12.75">
      <c r="A48" s="11"/>
      <c r="B48" s="14" t="s">
        <v>0</v>
      </c>
      <c r="C48" s="17" t="s">
        <v>7</v>
      </c>
      <c r="D48" s="14" t="s">
        <v>22</v>
      </c>
      <c r="E48" s="17" t="s">
        <v>83</v>
      </c>
      <c r="F48" s="14"/>
      <c r="G48" s="18" t="s">
        <v>45</v>
      </c>
      <c r="H48" s="71">
        <f>H49</f>
        <v>50</v>
      </c>
    </row>
    <row r="49" spans="1:8" s="53" customFormat="1" ht="12.75">
      <c r="A49" s="28"/>
      <c r="B49" s="14" t="s">
        <v>0</v>
      </c>
      <c r="C49" s="17" t="s">
        <v>7</v>
      </c>
      <c r="D49" s="14" t="s">
        <v>22</v>
      </c>
      <c r="E49" s="17" t="s">
        <v>83</v>
      </c>
      <c r="F49" s="14"/>
      <c r="G49" s="18" t="s">
        <v>45</v>
      </c>
      <c r="H49" s="71">
        <f>H50</f>
        <v>50</v>
      </c>
    </row>
    <row r="50" spans="1:8" s="53" customFormat="1" ht="12.75">
      <c r="A50" s="28"/>
      <c r="B50" s="14" t="s">
        <v>0</v>
      </c>
      <c r="C50" s="17" t="s">
        <v>7</v>
      </c>
      <c r="D50" s="14" t="s">
        <v>22</v>
      </c>
      <c r="E50" s="17" t="s">
        <v>86</v>
      </c>
      <c r="F50" s="14"/>
      <c r="G50" s="18" t="s">
        <v>62</v>
      </c>
      <c r="H50" s="71">
        <f>H51</f>
        <v>50</v>
      </c>
    </row>
    <row r="51" spans="1:8" s="53" customFormat="1" ht="12.75">
      <c r="A51" s="28"/>
      <c r="B51" s="14" t="s">
        <v>0</v>
      </c>
      <c r="C51" s="17" t="s">
        <v>7</v>
      </c>
      <c r="D51" s="14" t="s">
        <v>22</v>
      </c>
      <c r="E51" s="17" t="s">
        <v>86</v>
      </c>
      <c r="F51" s="14" t="s">
        <v>37</v>
      </c>
      <c r="G51" s="18" t="s">
        <v>36</v>
      </c>
      <c r="H51" s="71">
        <v>50</v>
      </c>
    </row>
    <row r="52" spans="1:8" s="53" customFormat="1" ht="12.75">
      <c r="A52" s="27"/>
      <c r="B52" s="14" t="s">
        <v>0</v>
      </c>
      <c r="C52" s="12" t="s">
        <v>7</v>
      </c>
      <c r="D52" s="13" t="s">
        <v>30</v>
      </c>
      <c r="E52" s="12"/>
      <c r="F52" s="13"/>
      <c r="G52" s="15" t="s">
        <v>10</v>
      </c>
      <c r="H52" s="72">
        <f>H53+H61+H78</f>
        <v>117607.32678</v>
      </c>
    </row>
    <row r="53" spans="1:8" s="53" customFormat="1" ht="51">
      <c r="A53" s="11"/>
      <c r="B53" s="14" t="s">
        <v>0</v>
      </c>
      <c r="C53" s="17" t="s">
        <v>7</v>
      </c>
      <c r="D53" s="14" t="s">
        <v>30</v>
      </c>
      <c r="E53" s="17" t="s">
        <v>93</v>
      </c>
      <c r="F53" s="14"/>
      <c r="G53" s="18" t="s">
        <v>328</v>
      </c>
      <c r="H53" s="71">
        <f>H54</f>
        <v>106644.50744</v>
      </c>
    </row>
    <row r="54" spans="1:8" s="53" customFormat="1" ht="25.5">
      <c r="A54" s="11"/>
      <c r="B54" s="14" t="s">
        <v>0</v>
      </c>
      <c r="C54" s="17" t="s">
        <v>7</v>
      </c>
      <c r="D54" s="14" t="s">
        <v>30</v>
      </c>
      <c r="E54" s="17" t="s">
        <v>99</v>
      </c>
      <c r="F54" s="14"/>
      <c r="G54" s="18" t="s">
        <v>71</v>
      </c>
      <c r="H54" s="71">
        <f>H55+H58</f>
        <v>106644.50744</v>
      </c>
    </row>
    <row r="55" spans="1:8" s="53" customFormat="1" ht="51">
      <c r="A55" s="16"/>
      <c r="B55" s="14" t="s">
        <v>0</v>
      </c>
      <c r="C55" s="17" t="s">
        <v>7</v>
      </c>
      <c r="D55" s="14" t="s">
        <v>30</v>
      </c>
      <c r="E55" s="17" t="s">
        <v>140</v>
      </c>
      <c r="F55" s="14"/>
      <c r="G55" s="18" t="s">
        <v>141</v>
      </c>
      <c r="H55" s="71">
        <f>H56</f>
        <v>510</v>
      </c>
    </row>
    <row r="56" spans="1:8" s="53" customFormat="1" ht="25.5">
      <c r="A56" s="16"/>
      <c r="B56" s="14" t="s">
        <v>0</v>
      </c>
      <c r="C56" s="17" t="s">
        <v>7</v>
      </c>
      <c r="D56" s="14" t="s">
        <v>30</v>
      </c>
      <c r="E56" s="17" t="s">
        <v>142</v>
      </c>
      <c r="F56" s="14"/>
      <c r="G56" s="18" t="s">
        <v>68</v>
      </c>
      <c r="H56" s="71">
        <f>H57</f>
        <v>510</v>
      </c>
    </row>
    <row r="57" spans="1:8" s="53" customFormat="1" ht="25.5">
      <c r="A57" s="16"/>
      <c r="B57" s="14" t="s">
        <v>0</v>
      </c>
      <c r="C57" s="17" t="s">
        <v>7</v>
      </c>
      <c r="D57" s="14" t="s">
        <v>30</v>
      </c>
      <c r="E57" s="17" t="s">
        <v>142</v>
      </c>
      <c r="F57" s="14" t="s">
        <v>35</v>
      </c>
      <c r="G57" s="18" t="s">
        <v>134</v>
      </c>
      <c r="H57" s="71">
        <v>510</v>
      </c>
    </row>
    <row r="58" spans="1:8" s="53" customFormat="1" ht="38.25">
      <c r="A58" s="11"/>
      <c r="B58" s="14" t="s">
        <v>0</v>
      </c>
      <c r="C58" s="17" t="s">
        <v>7</v>
      </c>
      <c r="D58" s="14" t="s">
        <v>30</v>
      </c>
      <c r="E58" s="17" t="s">
        <v>422</v>
      </c>
      <c r="F58" s="14"/>
      <c r="G58" s="18" t="s">
        <v>424</v>
      </c>
      <c r="H58" s="71">
        <f>H59</f>
        <v>106134.50744</v>
      </c>
    </row>
    <row r="59" spans="1:8" s="53" customFormat="1" ht="25.5">
      <c r="A59" s="11"/>
      <c r="B59" s="14" t="s">
        <v>0</v>
      </c>
      <c r="C59" s="17" t="s">
        <v>7</v>
      </c>
      <c r="D59" s="14" t="s">
        <v>30</v>
      </c>
      <c r="E59" s="17" t="s">
        <v>423</v>
      </c>
      <c r="F59" s="14"/>
      <c r="G59" s="18" t="s">
        <v>68</v>
      </c>
      <c r="H59" s="71">
        <f>H60</f>
        <v>106134.50744</v>
      </c>
    </row>
    <row r="60" spans="1:8" s="53" customFormat="1" ht="25.5">
      <c r="A60" s="11"/>
      <c r="B60" s="14" t="s">
        <v>0</v>
      </c>
      <c r="C60" s="17" t="s">
        <v>7</v>
      </c>
      <c r="D60" s="14" t="s">
        <v>30</v>
      </c>
      <c r="E60" s="17" t="s">
        <v>423</v>
      </c>
      <c r="F60" s="14" t="s">
        <v>35</v>
      </c>
      <c r="G60" s="18" t="s">
        <v>134</v>
      </c>
      <c r="H60" s="71">
        <v>106134.50744</v>
      </c>
    </row>
    <row r="61" spans="1:8" s="53" customFormat="1" ht="36">
      <c r="A61" s="28"/>
      <c r="B61" s="14" t="s">
        <v>0</v>
      </c>
      <c r="C61" s="17" t="s">
        <v>7</v>
      </c>
      <c r="D61" s="14" t="s">
        <v>30</v>
      </c>
      <c r="E61" s="17" t="s">
        <v>87</v>
      </c>
      <c r="F61" s="14"/>
      <c r="G61" s="21" t="s">
        <v>338</v>
      </c>
      <c r="H61" s="71">
        <f>H62+H66+H70+H74</f>
        <v>40</v>
      </c>
    </row>
    <row r="62" spans="1:8" s="53" customFormat="1" ht="38.25">
      <c r="A62" s="28"/>
      <c r="B62" s="14" t="s">
        <v>0</v>
      </c>
      <c r="C62" s="17" t="s">
        <v>7</v>
      </c>
      <c r="D62" s="14" t="s">
        <v>30</v>
      </c>
      <c r="E62" s="17" t="s">
        <v>351</v>
      </c>
      <c r="F62" s="14"/>
      <c r="G62" s="18" t="s">
        <v>352</v>
      </c>
      <c r="H62" s="71">
        <f>H63</f>
        <v>10</v>
      </c>
    </row>
    <row r="63" spans="1:8" s="53" customFormat="1" ht="25.5">
      <c r="A63" s="28"/>
      <c r="B63" s="14" t="s">
        <v>0</v>
      </c>
      <c r="C63" s="17" t="s">
        <v>7</v>
      </c>
      <c r="D63" s="14" t="s">
        <v>30</v>
      </c>
      <c r="E63" s="17" t="s">
        <v>353</v>
      </c>
      <c r="F63" s="14"/>
      <c r="G63" s="18" t="s">
        <v>354</v>
      </c>
      <c r="H63" s="71">
        <f>H64</f>
        <v>10</v>
      </c>
    </row>
    <row r="64" spans="1:8" s="53" customFormat="1" ht="25.5">
      <c r="A64" s="28"/>
      <c r="B64" s="14" t="s">
        <v>0</v>
      </c>
      <c r="C64" s="17" t="s">
        <v>7</v>
      </c>
      <c r="D64" s="14" t="s">
        <v>30</v>
      </c>
      <c r="E64" s="17" t="s">
        <v>355</v>
      </c>
      <c r="F64" s="14"/>
      <c r="G64" s="18" t="s">
        <v>68</v>
      </c>
      <c r="H64" s="71">
        <f>H65</f>
        <v>10</v>
      </c>
    </row>
    <row r="65" spans="1:8" s="53" customFormat="1" ht="25.5">
      <c r="A65" s="28"/>
      <c r="B65" s="14" t="s">
        <v>0</v>
      </c>
      <c r="C65" s="17" t="s">
        <v>7</v>
      </c>
      <c r="D65" s="14" t="s">
        <v>30</v>
      </c>
      <c r="E65" s="17" t="s">
        <v>355</v>
      </c>
      <c r="F65" s="14" t="s">
        <v>35</v>
      </c>
      <c r="G65" s="18" t="s">
        <v>134</v>
      </c>
      <c r="H65" s="71">
        <v>10</v>
      </c>
    </row>
    <row r="66" spans="1:8" s="53" customFormat="1" ht="25.5">
      <c r="A66" s="205"/>
      <c r="B66" s="14" t="s">
        <v>0</v>
      </c>
      <c r="C66" s="17" t="s">
        <v>7</v>
      </c>
      <c r="D66" s="14" t="s">
        <v>30</v>
      </c>
      <c r="E66" s="17" t="s">
        <v>396</v>
      </c>
      <c r="F66" s="19"/>
      <c r="G66" s="18" t="s">
        <v>404</v>
      </c>
      <c r="H66" s="207">
        <f>H67</f>
        <v>10</v>
      </c>
    </row>
    <row r="67" spans="1:8" s="53" customFormat="1" ht="38.25">
      <c r="A67" s="205"/>
      <c r="B67" s="14" t="s">
        <v>0</v>
      </c>
      <c r="C67" s="17" t="s">
        <v>7</v>
      </c>
      <c r="D67" s="14" t="s">
        <v>30</v>
      </c>
      <c r="E67" s="17" t="s">
        <v>397</v>
      </c>
      <c r="F67" s="14"/>
      <c r="G67" s="18" t="s">
        <v>405</v>
      </c>
      <c r="H67" s="207">
        <f>H68</f>
        <v>10</v>
      </c>
    </row>
    <row r="68" spans="1:8" s="53" customFormat="1" ht="25.5">
      <c r="A68" s="205"/>
      <c r="B68" s="14" t="s">
        <v>0</v>
      </c>
      <c r="C68" s="17" t="s">
        <v>7</v>
      </c>
      <c r="D68" s="14" t="s">
        <v>30</v>
      </c>
      <c r="E68" s="17" t="s">
        <v>398</v>
      </c>
      <c r="F68" s="14"/>
      <c r="G68" s="18" t="s">
        <v>68</v>
      </c>
      <c r="H68" s="207">
        <f>H69</f>
        <v>10</v>
      </c>
    </row>
    <row r="69" spans="1:8" s="53" customFormat="1" ht="25.5">
      <c r="A69" s="205"/>
      <c r="B69" s="14" t="s">
        <v>0</v>
      </c>
      <c r="C69" s="17" t="s">
        <v>7</v>
      </c>
      <c r="D69" s="14" t="s">
        <v>30</v>
      </c>
      <c r="E69" s="17" t="s">
        <v>398</v>
      </c>
      <c r="F69" s="14" t="s">
        <v>35</v>
      </c>
      <c r="G69" s="18" t="s">
        <v>134</v>
      </c>
      <c r="H69" s="207">
        <v>10</v>
      </c>
    </row>
    <row r="70" spans="1:8" s="53" customFormat="1" ht="25.5">
      <c r="A70" s="28"/>
      <c r="B70" s="14" t="s">
        <v>0</v>
      </c>
      <c r="C70" s="17" t="s">
        <v>7</v>
      </c>
      <c r="D70" s="14" t="s">
        <v>30</v>
      </c>
      <c r="E70" s="17" t="s">
        <v>380</v>
      </c>
      <c r="F70" s="14"/>
      <c r="G70" s="18" t="s">
        <v>381</v>
      </c>
      <c r="H70" s="71">
        <f>H71</f>
        <v>10</v>
      </c>
    </row>
    <row r="71" spans="1:8" s="53" customFormat="1" ht="76.5">
      <c r="A71" s="28"/>
      <c r="B71" s="14" t="s">
        <v>0</v>
      </c>
      <c r="C71" s="17" t="s">
        <v>7</v>
      </c>
      <c r="D71" s="14" t="s">
        <v>30</v>
      </c>
      <c r="E71" s="17" t="s">
        <v>382</v>
      </c>
      <c r="F71" s="14"/>
      <c r="G71" s="18" t="s">
        <v>383</v>
      </c>
      <c r="H71" s="71">
        <f>H72</f>
        <v>10</v>
      </c>
    </row>
    <row r="72" spans="1:8" s="53" customFormat="1" ht="25.5">
      <c r="A72" s="28"/>
      <c r="B72" s="14" t="s">
        <v>0</v>
      </c>
      <c r="C72" s="17" t="s">
        <v>7</v>
      </c>
      <c r="D72" s="14" t="s">
        <v>30</v>
      </c>
      <c r="E72" s="17" t="s">
        <v>384</v>
      </c>
      <c r="F72" s="14"/>
      <c r="G72" s="18" t="s">
        <v>68</v>
      </c>
      <c r="H72" s="71">
        <f>H73</f>
        <v>10</v>
      </c>
    </row>
    <row r="73" spans="1:8" s="53" customFormat="1" ht="25.5">
      <c r="A73" s="28"/>
      <c r="B73" s="14" t="s">
        <v>0</v>
      </c>
      <c r="C73" s="17" t="s">
        <v>7</v>
      </c>
      <c r="D73" s="14" t="s">
        <v>30</v>
      </c>
      <c r="E73" s="17" t="s">
        <v>384</v>
      </c>
      <c r="F73" s="14" t="s">
        <v>35</v>
      </c>
      <c r="G73" s="18" t="s">
        <v>134</v>
      </c>
      <c r="H73" s="71">
        <v>10</v>
      </c>
    </row>
    <row r="74" spans="1:8" s="53" customFormat="1" ht="25.5">
      <c r="A74" s="205"/>
      <c r="B74" s="14" t="s">
        <v>0</v>
      </c>
      <c r="C74" s="17" t="s">
        <v>7</v>
      </c>
      <c r="D74" s="14" t="s">
        <v>30</v>
      </c>
      <c r="E74" s="17" t="s">
        <v>399</v>
      </c>
      <c r="F74" s="14"/>
      <c r="G74" s="18" t="s">
        <v>406</v>
      </c>
      <c r="H74" s="207">
        <f>H75</f>
        <v>10</v>
      </c>
    </row>
    <row r="75" spans="1:8" s="53" customFormat="1" ht="51">
      <c r="A75" s="205"/>
      <c r="B75" s="14" t="s">
        <v>0</v>
      </c>
      <c r="C75" s="17" t="s">
        <v>7</v>
      </c>
      <c r="D75" s="14" t="s">
        <v>30</v>
      </c>
      <c r="E75" s="17" t="s">
        <v>400</v>
      </c>
      <c r="F75" s="14"/>
      <c r="G75" s="18" t="s">
        <v>407</v>
      </c>
      <c r="H75" s="207">
        <f>H76</f>
        <v>10</v>
      </c>
    </row>
    <row r="76" spans="1:8" s="53" customFormat="1" ht="25.5">
      <c r="A76" s="205"/>
      <c r="B76" s="14" t="s">
        <v>0</v>
      </c>
      <c r="C76" s="17" t="s">
        <v>7</v>
      </c>
      <c r="D76" s="14" t="s">
        <v>30</v>
      </c>
      <c r="E76" s="17" t="s">
        <v>401</v>
      </c>
      <c r="F76" s="14"/>
      <c r="G76" s="18" t="s">
        <v>68</v>
      </c>
      <c r="H76" s="207">
        <f>H77</f>
        <v>10</v>
      </c>
    </row>
    <row r="77" spans="1:8" s="53" customFormat="1" ht="25.5">
      <c r="A77" s="205"/>
      <c r="B77" s="14" t="s">
        <v>0</v>
      </c>
      <c r="C77" s="17" t="s">
        <v>7</v>
      </c>
      <c r="D77" s="14" t="s">
        <v>30</v>
      </c>
      <c r="E77" s="17" t="s">
        <v>401</v>
      </c>
      <c r="F77" s="14" t="s">
        <v>35</v>
      </c>
      <c r="G77" s="18" t="s">
        <v>134</v>
      </c>
      <c r="H77" s="207">
        <v>10</v>
      </c>
    </row>
    <row r="78" spans="1:8" s="53" customFormat="1" ht="12.75">
      <c r="A78" s="28"/>
      <c r="B78" s="14" t="s">
        <v>0</v>
      </c>
      <c r="C78" s="17" t="s">
        <v>7</v>
      </c>
      <c r="D78" s="14" t="s">
        <v>30</v>
      </c>
      <c r="E78" s="17" t="s">
        <v>83</v>
      </c>
      <c r="F78" s="14"/>
      <c r="G78" s="18" t="s">
        <v>45</v>
      </c>
      <c r="H78" s="71">
        <f>H79</f>
        <v>10922.81934</v>
      </c>
    </row>
    <row r="79" spans="1:8" s="53" customFormat="1" ht="12.75">
      <c r="A79" s="28"/>
      <c r="B79" s="14" t="s">
        <v>0</v>
      </c>
      <c r="C79" s="17" t="s">
        <v>7</v>
      </c>
      <c r="D79" s="14" t="s">
        <v>30</v>
      </c>
      <c r="E79" s="17" t="s">
        <v>83</v>
      </c>
      <c r="F79" s="14"/>
      <c r="G79" s="18" t="s">
        <v>45</v>
      </c>
      <c r="H79" s="71">
        <f>H80</f>
        <v>10922.81934</v>
      </c>
    </row>
    <row r="80" spans="1:8" s="53" customFormat="1" ht="12.75">
      <c r="A80" s="28"/>
      <c r="B80" s="14" t="s">
        <v>0</v>
      </c>
      <c r="C80" s="17" t="s">
        <v>7</v>
      </c>
      <c r="D80" s="14" t="s">
        <v>30</v>
      </c>
      <c r="E80" s="17" t="s">
        <v>83</v>
      </c>
      <c r="F80" s="14"/>
      <c r="G80" s="18" t="s">
        <v>45</v>
      </c>
      <c r="H80" s="71">
        <f>H81+H85+H88</f>
        <v>10922.81934</v>
      </c>
    </row>
    <row r="81" spans="1:8" s="53" customFormat="1" ht="25.5">
      <c r="A81" s="28"/>
      <c r="B81" s="14" t="s">
        <v>0</v>
      </c>
      <c r="C81" s="17" t="s">
        <v>7</v>
      </c>
      <c r="D81" s="14" t="s">
        <v>30</v>
      </c>
      <c r="E81" s="17" t="s">
        <v>89</v>
      </c>
      <c r="F81" s="14"/>
      <c r="G81" s="18" t="s">
        <v>88</v>
      </c>
      <c r="H81" s="71">
        <f>H82+H83+H84</f>
        <v>10900.51934</v>
      </c>
    </row>
    <row r="82" spans="1:8" s="53" customFormat="1" ht="51">
      <c r="A82" s="28"/>
      <c r="B82" s="14" t="s">
        <v>0</v>
      </c>
      <c r="C82" s="17" t="s">
        <v>7</v>
      </c>
      <c r="D82" s="14" t="s">
        <v>30</v>
      </c>
      <c r="E82" s="17" t="s">
        <v>89</v>
      </c>
      <c r="F82" s="14" t="s">
        <v>34</v>
      </c>
      <c r="G82" s="18" t="s">
        <v>33</v>
      </c>
      <c r="H82" s="71">
        <v>9539.46118</v>
      </c>
    </row>
    <row r="83" spans="1:8" s="53" customFormat="1" ht="25.5">
      <c r="A83" s="28"/>
      <c r="B83" s="14" t="s">
        <v>0</v>
      </c>
      <c r="C83" s="17" t="s">
        <v>7</v>
      </c>
      <c r="D83" s="14" t="s">
        <v>30</v>
      </c>
      <c r="E83" s="17" t="s">
        <v>89</v>
      </c>
      <c r="F83" s="14" t="s">
        <v>35</v>
      </c>
      <c r="G83" s="18" t="s">
        <v>134</v>
      </c>
      <c r="H83" s="71">
        <f>1287.90867+73.14949</f>
        <v>1361.05816</v>
      </c>
    </row>
    <row r="84" spans="1:8" s="53" customFormat="1" ht="12.75" hidden="1">
      <c r="A84" s="28"/>
      <c r="B84" s="14" t="s">
        <v>0</v>
      </c>
      <c r="C84" s="17" t="s">
        <v>7</v>
      </c>
      <c r="D84" s="14" t="s">
        <v>30</v>
      </c>
      <c r="E84" s="17" t="s">
        <v>89</v>
      </c>
      <c r="F84" s="14" t="s">
        <v>42</v>
      </c>
      <c r="G84" s="18" t="s">
        <v>43</v>
      </c>
      <c r="H84" s="71"/>
    </row>
    <row r="85" spans="1:8" s="53" customFormat="1" ht="63.75" hidden="1">
      <c r="A85" s="16"/>
      <c r="B85" s="14" t="s">
        <v>0</v>
      </c>
      <c r="C85" s="17" t="s">
        <v>7</v>
      </c>
      <c r="D85" s="14" t="s">
        <v>30</v>
      </c>
      <c r="E85" s="17" t="s">
        <v>193</v>
      </c>
      <c r="F85" s="14"/>
      <c r="G85" s="18" t="s">
        <v>194</v>
      </c>
      <c r="H85" s="86">
        <f>H86+H87</f>
        <v>0</v>
      </c>
    </row>
    <row r="86" spans="1:8" s="53" customFormat="1" ht="25.5" hidden="1">
      <c r="A86" s="16"/>
      <c r="B86" s="14" t="s">
        <v>0</v>
      </c>
      <c r="C86" s="17" t="s">
        <v>7</v>
      </c>
      <c r="D86" s="14" t="s">
        <v>30</v>
      </c>
      <c r="E86" s="17" t="s">
        <v>193</v>
      </c>
      <c r="F86" s="14" t="s">
        <v>35</v>
      </c>
      <c r="G86" s="18" t="s">
        <v>134</v>
      </c>
      <c r="H86" s="86"/>
    </row>
    <row r="87" spans="1:8" s="53" customFormat="1" ht="12.75" hidden="1">
      <c r="A87" s="16"/>
      <c r="B87" s="14" t="s">
        <v>0</v>
      </c>
      <c r="C87" s="17" t="s">
        <v>7</v>
      </c>
      <c r="D87" s="14" t="s">
        <v>30</v>
      </c>
      <c r="E87" s="17" t="s">
        <v>193</v>
      </c>
      <c r="F87" s="14" t="s">
        <v>37</v>
      </c>
      <c r="G87" s="18" t="s">
        <v>36</v>
      </c>
      <c r="H87" s="86">
        <f>400-400</f>
        <v>0</v>
      </c>
    </row>
    <row r="88" spans="1:8" s="53" customFormat="1" ht="51">
      <c r="A88" s="28"/>
      <c r="B88" s="14" t="s">
        <v>0</v>
      </c>
      <c r="C88" s="17" t="s">
        <v>7</v>
      </c>
      <c r="D88" s="14" t="s">
        <v>30</v>
      </c>
      <c r="E88" s="17" t="s">
        <v>90</v>
      </c>
      <c r="F88" s="14"/>
      <c r="G88" s="18" t="s">
        <v>413</v>
      </c>
      <c r="H88" s="71">
        <f>H89</f>
        <v>22.3</v>
      </c>
    </row>
    <row r="89" spans="1:8" ht="25.5">
      <c r="A89" s="73"/>
      <c r="B89" s="14" t="s">
        <v>0</v>
      </c>
      <c r="C89" s="17" t="s">
        <v>7</v>
      </c>
      <c r="D89" s="14" t="s">
        <v>30</v>
      </c>
      <c r="E89" s="17" t="s">
        <v>90</v>
      </c>
      <c r="F89" s="14" t="s">
        <v>35</v>
      </c>
      <c r="G89" s="18" t="s">
        <v>134</v>
      </c>
      <c r="H89" s="71">
        <v>22.3</v>
      </c>
    </row>
    <row r="90" spans="1:8" ht="12.75">
      <c r="A90" s="11"/>
      <c r="B90" s="14"/>
      <c r="C90" s="17"/>
      <c r="D90" s="14"/>
      <c r="E90" s="17"/>
      <c r="F90" s="14"/>
      <c r="G90" s="34" t="s">
        <v>66</v>
      </c>
      <c r="H90" s="84">
        <f>H88</f>
        <v>22.3</v>
      </c>
    </row>
    <row r="91" spans="1:8" s="55" customFormat="1" ht="12.75">
      <c r="A91" s="20"/>
      <c r="B91" s="19" t="s">
        <v>0</v>
      </c>
      <c r="C91" s="9" t="s">
        <v>12</v>
      </c>
      <c r="D91" s="19"/>
      <c r="E91" s="9"/>
      <c r="F91" s="19"/>
      <c r="G91" s="10" t="s">
        <v>51</v>
      </c>
      <c r="H91" s="85">
        <f>H92</f>
        <v>348.55</v>
      </c>
    </row>
    <row r="92" spans="1:8" s="56" customFormat="1" ht="12.75">
      <c r="A92" s="27"/>
      <c r="B92" s="14" t="s">
        <v>0</v>
      </c>
      <c r="C92" s="12" t="s">
        <v>12</v>
      </c>
      <c r="D92" s="13" t="s">
        <v>8</v>
      </c>
      <c r="E92" s="12"/>
      <c r="F92" s="13"/>
      <c r="G92" s="15" t="s">
        <v>31</v>
      </c>
      <c r="H92" s="72">
        <f>H93</f>
        <v>348.55</v>
      </c>
    </row>
    <row r="93" spans="1:234" ht="12.75">
      <c r="A93" s="28"/>
      <c r="B93" s="14" t="s">
        <v>0</v>
      </c>
      <c r="C93" s="17" t="s">
        <v>12</v>
      </c>
      <c r="D93" s="14" t="s">
        <v>8</v>
      </c>
      <c r="E93" s="17" t="s">
        <v>83</v>
      </c>
      <c r="F93" s="14"/>
      <c r="G93" s="18" t="s">
        <v>45</v>
      </c>
      <c r="H93" s="71">
        <f>H94</f>
        <v>348.55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</row>
    <row r="94" spans="1:234" ht="12.75">
      <c r="A94" s="11"/>
      <c r="B94" s="14" t="s">
        <v>0</v>
      </c>
      <c r="C94" s="17" t="s">
        <v>12</v>
      </c>
      <c r="D94" s="14" t="s">
        <v>8</v>
      </c>
      <c r="E94" s="17" t="s">
        <v>83</v>
      </c>
      <c r="F94" s="14"/>
      <c r="G94" s="18" t="s">
        <v>45</v>
      </c>
      <c r="H94" s="71">
        <f>H95</f>
        <v>348.55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</row>
    <row r="95" spans="1:234" ht="12.75">
      <c r="A95" s="28"/>
      <c r="B95" s="14" t="s">
        <v>0</v>
      </c>
      <c r="C95" s="17" t="s">
        <v>12</v>
      </c>
      <c r="D95" s="14" t="s">
        <v>8</v>
      </c>
      <c r="E95" s="17" t="s">
        <v>83</v>
      </c>
      <c r="F95" s="14"/>
      <c r="G95" s="18" t="s">
        <v>45</v>
      </c>
      <c r="H95" s="71">
        <f>H96</f>
        <v>348.55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</row>
    <row r="96" spans="1:8" ht="38.25">
      <c r="A96" s="28"/>
      <c r="B96" s="14" t="s">
        <v>0</v>
      </c>
      <c r="C96" s="17" t="s">
        <v>12</v>
      </c>
      <c r="D96" s="14" t="s">
        <v>8</v>
      </c>
      <c r="E96" s="17" t="s">
        <v>91</v>
      </c>
      <c r="F96" s="14"/>
      <c r="G96" s="18" t="s">
        <v>416</v>
      </c>
      <c r="H96" s="71">
        <f>H97+H98</f>
        <v>348.55</v>
      </c>
    </row>
    <row r="97" spans="1:8" ht="51">
      <c r="A97" s="28"/>
      <c r="B97" s="14" t="s">
        <v>0</v>
      </c>
      <c r="C97" s="17" t="s">
        <v>12</v>
      </c>
      <c r="D97" s="14" t="s">
        <v>8</v>
      </c>
      <c r="E97" s="17" t="s">
        <v>91</v>
      </c>
      <c r="F97" s="14" t="s">
        <v>34</v>
      </c>
      <c r="G97" s="18" t="s">
        <v>33</v>
      </c>
      <c r="H97" s="71">
        <v>212.3</v>
      </c>
    </row>
    <row r="98" spans="1:8" ht="25.5">
      <c r="A98" s="28"/>
      <c r="B98" s="14" t="s">
        <v>0</v>
      </c>
      <c r="C98" s="17" t="s">
        <v>12</v>
      </c>
      <c r="D98" s="14" t="s">
        <v>8</v>
      </c>
      <c r="E98" s="17" t="s">
        <v>91</v>
      </c>
      <c r="F98" s="14" t="s">
        <v>35</v>
      </c>
      <c r="G98" s="18" t="s">
        <v>134</v>
      </c>
      <c r="H98" s="71">
        <v>136.25</v>
      </c>
    </row>
    <row r="99" spans="1:8" ht="15">
      <c r="A99" s="73"/>
      <c r="B99" s="14"/>
      <c r="C99" s="17"/>
      <c r="D99" s="14"/>
      <c r="E99" s="17"/>
      <c r="F99" s="14"/>
      <c r="G99" s="34" t="s">
        <v>66</v>
      </c>
      <c r="H99" s="84">
        <f>H96</f>
        <v>348.55</v>
      </c>
    </row>
    <row r="100" spans="1:8" s="52" customFormat="1" ht="25.5">
      <c r="A100" s="20"/>
      <c r="B100" s="19" t="s">
        <v>0</v>
      </c>
      <c r="C100" s="9" t="s">
        <v>8</v>
      </c>
      <c r="D100" s="19"/>
      <c r="E100" s="9"/>
      <c r="F100" s="19"/>
      <c r="G100" s="10" t="s">
        <v>52</v>
      </c>
      <c r="H100" s="85">
        <f>H101+H108</f>
        <v>11.2</v>
      </c>
    </row>
    <row r="101" spans="1:8" s="53" customFormat="1" ht="12.75">
      <c r="A101" s="27"/>
      <c r="B101" s="14" t="s">
        <v>0</v>
      </c>
      <c r="C101" s="12" t="s">
        <v>8</v>
      </c>
      <c r="D101" s="13" t="s">
        <v>9</v>
      </c>
      <c r="E101" s="12"/>
      <c r="F101" s="13"/>
      <c r="G101" s="15" t="s">
        <v>38</v>
      </c>
      <c r="H101" s="72">
        <f>H104</f>
        <v>11.2</v>
      </c>
    </row>
    <row r="102" spans="1:8" s="53" customFormat="1" ht="12.75">
      <c r="A102" s="28"/>
      <c r="B102" s="14" t="s">
        <v>0</v>
      </c>
      <c r="C102" s="17" t="s">
        <v>8</v>
      </c>
      <c r="D102" s="14" t="s">
        <v>9</v>
      </c>
      <c r="E102" s="17" t="s">
        <v>83</v>
      </c>
      <c r="F102" s="14"/>
      <c r="G102" s="18" t="s">
        <v>45</v>
      </c>
      <c r="H102" s="71">
        <f>H103</f>
        <v>11.2</v>
      </c>
    </row>
    <row r="103" spans="1:8" s="53" customFormat="1" ht="12.75">
      <c r="A103" s="11"/>
      <c r="B103" s="14" t="s">
        <v>0</v>
      </c>
      <c r="C103" s="17" t="s">
        <v>8</v>
      </c>
      <c r="D103" s="14" t="s">
        <v>9</v>
      </c>
      <c r="E103" s="17" t="s">
        <v>83</v>
      </c>
      <c r="F103" s="14"/>
      <c r="G103" s="18" t="s">
        <v>45</v>
      </c>
      <c r="H103" s="71">
        <f>H104</f>
        <v>11.2</v>
      </c>
    </row>
    <row r="104" spans="1:8" s="53" customFormat="1" ht="12.75">
      <c r="A104" s="28"/>
      <c r="B104" s="14" t="s">
        <v>0</v>
      </c>
      <c r="C104" s="17" t="s">
        <v>8</v>
      </c>
      <c r="D104" s="14" t="s">
        <v>9</v>
      </c>
      <c r="E104" s="17" t="s">
        <v>83</v>
      </c>
      <c r="F104" s="14"/>
      <c r="G104" s="18" t="s">
        <v>45</v>
      </c>
      <c r="H104" s="71">
        <f>H105</f>
        <v>11.2</v>
      </c>
    </row>
    <row r="105" spans="1:8" s="53" customFormat="1" ht="38.25">
      <c r="A105" s="28"/>
      <c r="B105" s="14" t="s">
        <v>0</v>
      </c>
      <c r="C105" s="17" t="s">
        <v>8</v>
      </c>
      <c r="D105" s="14" t="s">
        <v>9</v>
      </c>
      <c r="E105" s="17" t="s">
        <v>92</v>
      </c>
      <c r="F105" s="14"/>
      <c r="G105" s="18" t="s">
        <v>417</v>
      </c>
      <c r="H105" s="71">
        <f>H106</f>
        <v>11.2</v>
      </c>
    </row>
    <row r="106" spans="1:8" s="53" customFormat="1" ht="25.5">
      <c r="A106" s="28"/>
      <c r="B106" s="14" t="s">
        <v>0</v>
      </c>
      <c r="C106" s="17" t="s">
        <v>8</v>
      </c>
      <c r="D106" s="14" t="s">
        <v>9</v>
      </c>
      <c r="E106" s="17" t="s">
        <v>92</v>
      </c>
      <c r="F106" s="14" t="s">
        <v>35</v>
      </c>
      <c r="G106" s="18" t="s">
        <v>134</v>
      </c>
      <c r="H106" s="71">
        <v>11.2</v>
      </c>
    </row>
    <row r="107" spans="1:8" ht="15">
      <c r="A107" s="73"/>
      <c r="B107" s="14"/>
      <c r="C107" s="17"/>
      <c r="D107" s="14"/>
      <c r="E107" s="17"/>
      <c r="F107" s="14"/>
      <c r="G107" s="34" t="s">
        <v>66</v>
      </c>
      <c r="H107" s="84">
        <f>H105</f>
        <v>11.2</v>
      </c>
    </row>
    <row r="108" spans="1:8" s="53" customFormat="1" ht="38.25" hidden="1">
      <c r="A108" s="11"/>
      <c r="B108" s="14" t="s">
        <v>0</v>
      </c>
      <c r="C108" s="17" t="s">
        <v>8</v>
      </c>
      <c r="D108" s="14" t="s">
        <v>53</v>
      </c>
      <c r="E108" s="17"/>
      <c r="F108" s="14"/>
      <c r="G108" s="15" t="s">
        <v>182</v>
      </c>
      <c r="H108" s="86">
        <f>H109</f>
        <v>0</v>
      </c>
    </row>
    <row r="109" spans="1:8" s="53" customFormat="1" ht="12.75" hidden="1">
      <c r="A109" s="11"/>
      <c r="B109" s="14" t="s">
        <v>0</v>
      </c>
      <c r="C109" s="17" t="s">
        <v>8</v>
      </c>
      <c r="D109" s="14" t="s">
        <v>53</v>
      </c>
      <c r="E109" s="17" t="s">
        <v>83</v>
      </c>
      <c r="F109" s="14"/>
      <c r="G109" s="18" t="s">
        <v>45</v>
      </c>
      <c r="H109" s="86">
        <f>H110</f>
        <v>0</v>
      </c>
    </row>
    <row r="110" spans="1:8" s="53" customFormat="1" ht="12.75" hidden="1">
      <c r="A110" s="11"/>
      <c r="B110" s="14" t="s">
        <v>0</v>
      </c>
      <c r="C110" s="17" t="s">
        <v>8</v>
      </c>
      <c r="D110" s="14" t="s">
        <v>53</v>
      </c>
      <c r="E110" s="17" t="s">
        <v>83</v>
      </c>
      <c r="F110" s="14"/>
      <c r="G110" s="18" t="s">
        <v>45</v>
      </c>
      <c r="H110" s="86">
        <f>H111</f>
        <v>0</v>
      </c>
    </row>
    <row r="111" spans="1:8" s="53" customFormat="1" ht="12.75" hidden="1">
      <c r="A111" s="11"/>
      <c r="B111" s="14" t="s">
        <v>0</v>
      </c>
      <c r="C111" s="17" t="s">
        <v>8</v>
      </c>
      <c r="D111" s="14" t="s">
        <v>53</v>
      </c>
      <c r="E111" s="17" t="s">
        <v>83</v>
      </c>
      <c r="F111" s="14"/>
      <c r="G111" s="18" t="s">
        <v>45</v>
      </c>
      <c r="H111" s="86">
        <f>H112</f>
        <v>0</v>
      </c>
    </row>
    <row r="112" spans="1:8" s="53" customFormat="1" ht="25.5" hidden="1">
      <c r="A112" s="11"/>
      <c r="B112" s="14" t="s">
        <v>0</v>
      </c>
      <c r="C112" s="17" t="s">
        <v>8</v>
      </c>
      <c r="D112" s="14" t="s">
        <v>53</v>
      </c>
      <c r="E112" s="17" t="s">
        <v>183</v>
      </c>
      <c r="F112" s="14"/>
      <c r="G112" s="18" t="s">
        <v>184</v>
      </c>
      <c r="H112" s="86">
        <f>H113</f>
        <v>0</v>
      </c>
    </row>
    <row r="113" spans="1:8" s="53" customFormat="1" ht="25.5" hidden="1">
      <c r="A113" s="11"/>
      <c r="B113" s="14" t="s">
        <v>0</v>
      </c>
      <c r="C113" s="17" t="s">
        <v>8</v>
      </c>
      <c r="D113" s="14" t="s">
        <v>53</v>
      </c>
      <c r="E113" s="17" t="s">
        <v>183</v>
      </c>
      <c r="F113" s="14" t="s">
        <v>35</v>
      </c>
      <c r="G113" s="18" t="s">
        <v>134</v>
      </c>
      <c r="H113" s="86">
        <v>0</v>
      </c>
    </row>
    <row r="114" spans="1:8" s="52" customFormat="1" ht="12.75">
      <c r="A114" s="20"/>
      <c r="B114" s="19" t="s">
        <v>0</v>
      </c>
      <c r="C114" s="9" t="s">
        <v>9</v>
      </c>
      <c r="D114" s="19"/>
      <c r="E114" s="9"/>
      <c r="F114" s="19"/>
      <c r="G114" s="10" t="s">
        <v>54</v>
      </c>
      <c r="H114" s="85">
        <f>H115+H122</f>
        <v>14258.33592</v>
      </c>
    </row>
    <row r="115" spans="1:8" s="53" customFormat="1" ht="12.75">
      <c r="A115" s="27"/>
      <c r="B115" s="14" t="s">
        <v>0</v>
      </c>
      <c r="C115" s="12" t="s">
        <v>9</v>
      </c>
      <c r="D115" s="13" t="s">
        <v>53</v>
      </c>
      <c r="E115" s="12"/>
      <c r="F115" s="13"/>
      <c r="G115" s="15" t="s">
        <v>67</v>
      </c>
      <c r="H115" s="72">
        <f>H116</f>
        <v>12918.33592</v>
      </c>
    </row>
    <row r="116" spans="1:8" s="53" customFormat="1" ht="51">
      <c r="A116" s="11"/>
      <c r="B116" s="14" t="s">
        <v>0</v>
      </c>
      <c r="C116" s="17" t="s">
        <v>9</v>
      </c>
      <c r="D116" s="14" t="s">
        <v>53</v>
      </c>
      <c r="E116" s="17" t="s">
        <v>93</v>
      </c>
      <c r="F116" s="14"/>
      <c r="G116" s="18" t="s">
        <v>328</v>
      </c>
      <c r="H116" s="71">
        <f>H117</f>
        <v>12918.33592</v>
      </c>
    </row>
    <row r="117" spans="1:8" s="53" customFormat="1" ht="25.5">
      <c r="A117" s="11"/>
      <c r="B117" s="14" t="s">
        <v>0</v>
      </c>
      <c r="C117" s="17" t="s">
        <v>9</v>
      </c>
      <c r="D117" s="14" t="s">
        <v>53</v>
      </c>
      <c r="E117" s="17" t="s">
        <v>94</v>
      </c>
      <c r="F117" s="14"/>
      <c r="G117" s="18" t="s">
        <v>333</v>
      </c>
      <c r="H117" s="71">
        <f>H118</f>
        <v>12918.33592</v>
      </c>
    </row>
    <row r="118" spans="1:8" s="53" customFormat="1" ht="63.75">
      <c r="A118" s="11"/>
      <c r="B118" s="14" t="s">
        <v>0</v>
      </c>
      <c r="C118" s="17" t="s">
        <v>9</v>
      </c>
      <c r="D118" s="14" t="s">
        <v>53</v>
      </c>
      <c r="E118" s="17" t="s">
        <v>95</v>
      </c>
      <c r="F118" s="14"/>
      <c r="G118" s="18" t="s">
        <v>96</v>
      </c>
      <c r="H118" s="71">
        <f>H119</f>
        <v>12918.33592</v>
      </c>
    </row>
    <row r="119" spans="1:8" s="53" customFormat="1" ht="25.5">
      <c r="A119" s="11"/>
      <c r="B119" s="14" t="s">
        <v>0</v>
      </c>
      <c r="C119" s="17" t="s">
        <v>9</v>
      </c>
      <c r="D119" s="14" t="s">
        <v>53</v>
      </c>
      <c r="E119" s="17" t="s">
        <v>97</v>
      </c>
      <c r="F119" s="14"/>
      <c r="G119" s="18" t="s">
        <v>68</v>
      </c>
      <c r="H119" s="71">
        <f>H120+H121</f>
        <v>12918.33592</v>
      </c>
    </row>
    <row r="120" spans="1:8" s="53" customFormat="1" ht="25.5" hidden="1">
      <c r="A120" s="16"/>
      <c r="B120" s="14" t="s">
        <v>0</v>
      </c>
      <c r="C120" s="17" t="s">
        <v>9</v>
      </c>
      <c r="D120" s="14" t="s">
        <v>53</v>
      </c>
      <c r="E120" s="17" t="s">
        <v>97</v>
      </c>
      <c r="F120" s="14" t="s">
        <v>35</v>
      </c>
      <c r="G120" s="18" t="s">
        <v>134</v>
      </c>
      <c r="H120" s="86">
        <v>0</v>
      </c>
    </row>
    <row r="121" spans="1:8" s="53" customFormat="1" ht="12.75">
      <c r="A121" s="28"/>
      <c r="B121" s="14" t="s">
        <v>0</v>
      </c>
      <c r="C121" s="17" t="s">
        <v>9</v>
      </c>
      <c r="D121" s="14" t="s">
        <v>53</v>
      </c>
      <c r="E121" s="17" t="s">
        <v>97</v>
      </c>
      <c r="F121" s="14" t="s">
        <v>37</v>
      </c>
      <c r="G121" s="18" t="s">
        <v>36</v>
      </c>
      <c r="H121" s="71">
        <f>1662.6+11255.73592</f>
        <v>12918.33592</v>
      </c>
    </row>
    <row r="122" spans="1:8" s="53" customFormat="1" ht="12.75">
      <c r="A122" s="28"/>
      <c r="B122" s="14" t="s">
        <v>0</v>
      </c>
      <c r="C122" s="12" t="s">
        <v>9</v>
      </c>
      <c r="D122" s="13" t="s">
        <v>44</v>
      </c>
      <c r="E122" s="12"/>
      <c r="F122" s="14"/>
      <c r="G122" s="15" t="s">
        <v>41</v>
      </c>
      <c r="H122" s="72">
        <f>H123+H132+H139</f>
        <v>1340</v>
      </c>
    </row>
    <row r="123" spans="1:8" s="53" customFormat="1" ht="51" hidden="1">
      <c r="A123" s="11"/>
      <c r="B123" s="14" t="s">
        <v>0</v>
      </c>
      <c r="C123" s="17" t="s">
        <v>9</v>
      </c>
      <c r="D123" s="14" t="s">
        <v>44</v>
      </c>
      <c r="E123" s="17" t="s">
        <v>93</v>
      </c>
      <c r="F123" s="14"/>
      <c r="G123" s="18" t="s">
        <v>328</v>
      </c>
      <c r="H123" s="86">
        <f>H124+H128</f>
        <v>0</v>
      </c>
    </row>
    <row r="124" spans="1:8" s="53" customFormat="1" ht="25.5" hidden="1">
      <c r="A124" s="11"/>
      <c r="B124" s="14" t="s">
        <v>0</v>
      </c>
      <c r="C124" s="17" t="s">
        <v>9</v>
      </c>
      <c r="D124" s="14" t="s">
        <v>44</v>
      </c>
      <c r="E124" s="17" t="s">
        <v>99</v>
      </c>
      <c r="F124" s="14"/>
      <c r="G124" s="18" t="s">
        <v>139</v>
      </c>
      <c r="H124" s="86">
        <f>H125</f>
        <v>0</v>
      </c>
    </row>
    <row r="125" spans="1:8" s="53" customFormat="1" ht="51" hidden="1">
      <c r="A125" s="11"/>
      <c r="B125" s="14" t="s">
        <v>0</v>
      </c>
      <c r="C125" s="17" t="s">
        <v>9</v>
      </c>
      <c r="D125" s="14" t="s">
        <v>44</v>
      </c>
      <c r="E125" s="17" t="s">
        <v>140</v>
      </c>
      <c r="F125" s="14"/>
      <c r="G125" s="18" t="s">
        <v>141</v>
      </c>
      <c r="H125" s="86">
        <f>H126</f>
        <v>0</v>
      </c>
    </row>
    <row r="126" spans="1:8" s="53" customFormat="1" ht="25.5" hidden="1">
      <c r="A126" s="11"/>
      <c r="B126" s="14" t="s">
        <v>0</v>
      </c>
      <c r="C126" s="17" t="s">
        <v>9</v>
      </c>
      <c r="D126" s="14" t="s">
        <v>44</v>
      </c>
      <c r="E126" s="17" t="s">
        <v>142</v>
      </c>
      <c r="F126" s="14"/>
      <c r="G126" s="18" t="s">
        <v>68</v>
      </c>
      <c r="H126" s="86">
        <f>H127</f>
        <v>0</v>
      </c>
    </row>
    <row r="127" spans="1:8" s="53" customFormat="1" ht="25.5" hidden="1">
      <c r="A127" s="11"/>
      <c r="B127" s="14" t="s">
        <v>0</v>
      </c>
      <c r="C127" s="17" t="s">
        <v>9</v>
      </c>
      <c r="D127" s="14" t="s">
        <v>44</v>
      </c>
      <c r="E127" s="17" t="s">
        <v>142</v>
      </c>
      <c r="F127" s="14" t="s">
        <v>35</v>
      </c>
      <c r="G127" s="18" t="s">
        <v>134</v>
      </c>
      <c r="H127" s="86">
        <v>0</v>
      </c>
    </row>
    <row r="128" spans="1:8" s="53" customFormat="1" ht="25.5" hidden="1">
      <c r="A128" s="16"/>
      <c r="B128" s="14" t="s">
        <v>0</v>
      </c>
      <c r="C128" s="17" t="s">
        <v>9</v>
      </c>
      <c r="D128" s="14" t="s">
        <v>44</v>
      </c>
      <c r="E128" s="17" t="s">
        <v>94</v>
      </c>
      <c r="F128" s="14"/>
      <c r="G128" s="18" t="s">
        <v>333</v>
      </c>
      <c r="H128" s="86">
        <f>H129</f>
        <v>0</v>
      </c>
    </row>
    <row r="129" spans="1:8" s="53" customFormat="1" ht="25.5" hidden="1">
      <c r="A129" s="16"/>
      <c r="B129" s="14" t="s">
        <v>0</v>
      </c>
      <c r="C129" s="17" t="s">
        <v>9</v>
      </c>
      <c r="D129" s="14" t="s">
        <v>44</v>
      </c>
      <c r="E129" s="17" t="s">
        <v>122</v>
      </c>
      <c r="F129" s="14"/>
      <c r="G129" s="18" t="s">
        <v>123</v>
      </c>
      <c r="H129" s="86">
        <f>H130</f>
        <v>0</v>
      </c>
    </row>
    <row r="130" spans="1:8" s="53" customFormat="1" ht="25.5" hidden="1">
      <c r="A130" s="16"/>
      <c r="B130" s="14" t="s">
        <v>0</v>
      </c>
      <c r="C130" s="17" t="s">
        <v>9</v>
      </c>
      <c r="D130" s="14" t="s">
        <v>44</v>
      </c>
      <c r="E130" s="17" t="s">
        <v>124</v>
      </c>
      <c r="F130" s="14"/>
      <c r="G130" s="18" t="s">
        <v>68</v>
      </c>
      <c r="H130" s="86">
        <f>H131</f>
        <v>0</v>
      </c>
    </row>
    <row r="131" spans="1:8" s="53" customFormat="1" ht="25.5" hidden="1">
      <c r="A131" s="16"/>
      <c r="B131" s="14" t="s">
        <v>0</v>
      </c>
      <c r="C131" s="17" t="s">
        <v>9</v>
      </c>
      <c r="D131" s="14" t="s">
        <v>44</v>
      </c>
      <c r="E131" s="17" t="s">
        <v>124</v>
      </c>
      <c r="F131" s="14" t="s">
        <v>170</v>
      </c>
      <c r="G131" s="18" t="s">
        <v>171</v>
      </c>
      <c r="H131" s="86">
        <v>0</v>
      </c>
    </row>
    <row r="132" spans="1:8" ht="25.5">
      <c r="A132" s="11"/>
      <c r="B132" s="14" t="s">
        <v>0</v>
      </c>
      <c r="C132" s="17" t="s">
        <v>9</v>
      </c>
      <c r="D132" s="14" t="s">
        <v>44</v>
      </c>
      <c r="E132" s="17" t="s">
        <v>102</v>
      </c>
      <c r="F132" s="14"/>
      <c r="G132" s="18" t="s">
        <v>339</v>
      </c>
      <c r="H132" s="71">
        <f>H133+H136</f>
        <v>40</v>
      </c>
    </row>
    <row r="133" spans="1:8" ht="63.75">
      <c r="A133" s="11"/>
      <c r="B133" s="14" t="s">
        <v>0</v>
      </c>
      <c r="C133" s="17" t="s">
        <v>9</v>
      </c>
      <c r="D133" s="14" t="s">
        <v>44</v>
      </c>
      <c r="E133" s="17" t="s">
        <v>103</v>
      </c>
      <c r="F133" s="14"/>
      <c r="G133" s="18" t="s">
        <v>343</v>
      </c>
      <c r="H133" s="71">
        <f>H134</f>
        <v>35</v>
      </c>
    </row>
    <row r="134" spans="1:8" ht="25.5">
      <c r="A134" s="11"/>
      <c r="B134" s="14" t="s">
        <v>0</v>
      </c>
      <c r="C134" s="17" t="s">
        <v>9</v>
      </c>
      <c r="D134" s="14" t="s">
        <v>44</v>
      </c>
      <c r="E134" s="17" t="s">
        <v>104</v>
      </c>
      <c r="F134" s="14"/>
      <c r="G134" s="18" t="s">
        <v>68</v>
      </c>
      <c r="H134" s="71">
        <f>H135</f>
        <v>35</v>
      </c>
    </row>
    <row r="135" spans="1:8" ht="12.75">
      <c r="A135" s="11"/>
      <c r="B135" s="14" t="s">
        <v>0</v>
      </c>
      <c r="C135" s="17" t="s">
        <v>9</v>
      </c>
      <c r="D135" s="14" t="s">
        <v>44</v>
      </c>
      <c r="E135" s="17" t="s">
        <v>104</v>
      </c>
      <c r="F135" s="14" t="s">
        <v>37</v>
      </c>
      <c r="G135" s="18" t="s">
        <v>36</v>
      </c>
      <c r="H135" s="71">
        <v>35</v>
      </c>
    </row>
    <row r="136" spans="1:8" ht="25.5">
      <c r="A136" s="11"/>
      <c r="B136" s="14" t="s">
        <v>0</v>
      </c>
      <c r="C136" s="17" t="s">
        <v>9</v>
      </c>
      <c r="D136" s="14" t="s">
        <v>44</v>
      </c>
      <c r="E136" s="17" t="s">
        <v>105</v>
      </c>
      <c r="F136" s="14"/>
      <c r="G136" s="18" t="s">
        <v>106</v>
      </c>
      <c r="H136" s="71">
        <f>H137</f>
        <v>5</v>
      </c>
    </row>
    <row r="137" spans="1:8" ht="25.5">
      <c r="A137" s="11"/>
      <c r="B137" s="14" t="s">
        <v>0</v>
      </c>
      <c r="C137" s="17" t="s">
        <v>9</v>
      </c>
      <c r="D137" s="14" t="s">
        <v>44</v>
      </c>
      <c r="E137" s="17" t="s">
        <v>107</v>
      </c>
      <c r="F137" s="14"/>
      <c r="G137" s="18" t="s">
        <v>68</v>
      </c>
      <c r="H137" s="71">
        <f>H138</f>
        <v>5</v>
      </c>
    </row>
    <row r="138" spans="1:8" ht="12.75">
      <c r="A138" s="11"/>
      <c r="B138" s="14" t="s">
        <v>0</v>
      </c>
      <c r="C138" s="17" t="s">
        <v>9</v>
      </c>
      <c r="D138" s="14" t="s">
        <v>44</v>
      </c>
      <c r="E138" s="17" t="s">
        <v>107</v>
      </c>
      <c r="F138" s="14" t="s">
        <v>37</v>
      </c>
      <c r="G138" s="18" t="s">
        <v>36</v>
      </c>
      <c r="H138" s="71">
        <v>5</v>
      </c>
    </row>
    <row r="139" spans="1:8" ht="51">
      <c r="A139" s="16"/>
      <c r="B139" s="14" t="s">
        <v>0</v>
      </c>
      <c r="C139" s="17" t="s">
        <v>9</v>
      </c>
      <c r="D139" s="14" t="s">
        <v>44</v>
      </c>
      <c r="E139" s="17" t="s">
        <v>178</v>
      </c>
      <c r="F139" s="14"/>
      <c r="G139" s="18" t="s">
        <v>340</v>
      </c>
      <c r="H139" s="86">
        <f>H140</f>
        <v>1300</v>
      </c>
    </row>
    <row r="140" spans="1:8" ht="25.5">
      <c r="A140" s="16"/>
      <c r="B140" s="14" t="s">
        <v>0</v>
      </c>
      <c r="C140" s="17" t="s">
        <v>9</v>
      </c>
      <c r="D140" s="14" t="s">
        <v>44</v>
      </c>
      <c r="E140" s="17" t="s">
        <v>177</v>
      </c>
      <c r="F140" s="14"/>
      <c r="G140" s="18" t="s">
        <v>179</v>
      </c>
      <c r="H140" s="86">
        <f>H141</f>
        <v>1300</v>
      </c>
    </row>
    <row r="141" spans="1:8" ht="25.5">
      <c r="A141" s="16"/>
      <c r="B141" s="14" t="s">
        <v>0</v>
      </c>
      <c r="C141" s="17" t="s">
        <v>9</v>
      </c>
      <c r="D141" s="14" t="s">
        <v>44</v>
      </c>
      <c r="E141" s="17" t="s">
        <v>180</v>
      </c>
      <c r="F141" s="14"/>
      <c r="G141" s="18" t="s">
        <v>68</v>
      </c>
      <c r="H141" s="86">
        <f>H142</f>
        <v>1300</v>
      </c>
    </row>
    <row r="142" spans="1:8" ht="25.5">
      <c r="A142" s="16"/>
      <c r="B142" s="14" t="s">
        <v>0</v>
      </c>
      <c r="C142" s="17" t="s">
        <v>9</v>
      </c>
      <c r="D142" s="14" t="s">
        <v>44</v>
      </c>
      <c r="E142" s="17" t="s">
        <v>180</v>
      </c>
      <c r="F142" s="14" t="s">
        <v>35</v>
      </c>
      <c r="G142" s="18" t="s">
        <v>134</v>
      </c>
      <c r="H142" s="86">
        <v>1300</v>
      </c>
    </row>
    <row r="143" spans="1:8" s="52" customFormat="1" ht="12.75">
      <c r="A143" s="20"/>
      <c r="B143" s="19" t="s">
        <v>0</v>
      </c>
      <c r="C143" s="9" t="s">
        <v>16</v>
      </c>
      <c r="D143" s="19"/>
      <c r="E143" s="9"/>
      <c r="F143" s="19"/>
      <c r="G143" s="10" t="s">
        <v>55</v>
      </c>
      <c r="H143" s="85">
        <f>H144+H177+H208+H237</f>
        <v>114067.80249</v>
      </c>
    </row>
    <row r="144" spans="1:8" s="53" customFormat="1" ht="12.75">
      <c r="A144" s="27"/>
      <c r="B144" s="14" t="s">
        <v>0</v>
      </c>
      <c r="C144" s="12" t="s">
        <v>16</v>
      </c>
      <c r="D144" s="13" t="s">
        <v>7</v>
      </c>
      <c r="E144" s="12"/>
      <c r="F144" s="13"/>
      <c r="G144" s="15" t="s">
        <v>17</v>
      </c>
      <c r="H144" s="72">
        <f>H145+H155+H160+H171</f>
        <v>748.5496</v>
      </c>
    </row>
    <row r="145" spans="1:8" s="53" customFormat="1" ht="51" hidden="1">
      <c r="A145" s="11"/>
      <c r="B145" s="14" t="s">
        <v>0</v>
      </c>
      <c r="C145" s="17" t="s">
        <v>16</v>
      </c>
      <c r="D145" s="14" t="s">
        <v>7</v>
      </c>
      <c r="E145" s="17" t="s">
        <v>93</v>
      </c>
      <c r="F145" s="14"/>
      <c r="G145" s="18" t="s">
        <v>328</v>
      </c>
      <c r="H145" s="71">
        <f>H146+H150</f>
        <v>0</v>
      </c>
    </row>
    <row r="146" spans="1:8" s="53" customFormat="1" ht="25.5" hidden="1">
      <c r="A146" s="11"/>
      <c r="B146" s="14" t="s">
        <v>0</v>
      </c>
      <c r="C146" s="17" t="s">
        <v>16</v>
      </c>
      <c r="D146" s="14" t="s">
        <v>7</v>
      </c>
      <c r="E146" s="17" t="s">
        <v>99</v>
      </c>
      <c r="F146" s="14"/>
      <c r="G146" s="18" t="s">
        <v>139</v>
      </c>
      <c r="H146" s="86">
        <f>H147</f>
        <v>0</v>
      </c>
    </row>
    <row r="147" spans="1:8" s="53" customFormat="1" ht="51" hidden="1">
      <c r="A147" s="11"/>
      <c r="B147" s="14" t="s">
        <v>0</v>
      </c>
      <c r="C147" s="17" t="s">
        <v>16</v>
      </c>
      <c r="D147" s="14" t="s">
        <v>7</v>
      </c>
      <c r="E147" s="17" t="s">
        <v>140</v>
      </c>
      <c r="F147" s="14"/>
      <c r="G147" s="18" t="s">
        <v>141</v>
      </c>
      <c r="H147" s="86">
        <f>H148</f>
        <v>0</v>
      </c>
    </row>
    <row r="148" spans="1:8" s="53" customFormat="1" ht="25.5" hidden="1">
      <c r="A148" s="11"/>
      <c r="B148" s="14" t="s">
        <v>0</v>
      </c>
      <c r="C148" s="17" t="s">
        <v>16</v>
      </c>
      <c r="D148" s="14" t="s">
        <v>7</v>
      </c>
      <c r="E148" s="17" t="s">
        <v>142</v>
      </c>
      <c r="F148" s="14"/>
      <c r="G148" s="18" t="s">
        <v>68</v>
      </c>
      <c r="H148" s="86">
        <f>H149</f>
        <v>0</v>
      </c>
    </row>
    <row r="149" spans="1:8" s="53" customFormat="1" ht="25.5" hidden="1">
      <c r="A149" s="11"/>
      <c r="B149" s="14" t="s">
        <v>0</v>
      </c>
      <c r="C149" s="17" t="s">
        <v>16</v>
      </c>
      <c r="D149" s="14" t="s">
        <v>7</v>
      </c>
      <c r="E149" s="17" t="s">
        <v>142</v>
      </c>
      <c r="F149" s="14" t="s">
        <v>35</v>
      </c>
      <c r="G149" s="18" t="s">
        <v>49</v>
      </c>
      <c r="H149" s="86"/>
    </row>
    <row r="150" spans="1:8" s="53" customFormat="1" ht="25.5" hidden="1">
      <c r="A150" s="28"/>
      <c r="B150" s="14" t="s">
        <v>0</v>
      </c>
      <c r="C150" s="17" t="s">
        <v>16</v>
      </c>
      <c r="D150" s="14" t="s">
        <v>7</v>
      </c>
      <c r="E150" s="17" t="s">
        <v>108</v>
      </c>
      <c r="F150" s="14"/>
      <c r="G150" s="18" t="s">
        <v>80</v>
      </c>
      <c r="H150" s="71">
        <f>H151</f>
        <v>0</v>
      </c>
    </row>
    <row r="151" spans="1:8" s="53" customFormat="1" ht="25.5" hidden="1">
      <c r="A151" s="28"/>
      <c r="B151" s="14" t="s">
        <v>0</v>
      </c>
      <c r="C151" s="17" t="s">
        <v>16</v>
      </c>
      <c r="D151" s="14" t="s">
        <v>7</v>
      </c>
      <c r="E151" s="17" t="s">
        <v>109</v>
      </c>
      <c r="F151" s="14"/>
      <c r="G151" s="18" t="s">
        <v>110</v>
      </c>
      <c r="H151" s="71">
        <f>H152</f>
        <v>0</v>
      </c>
    </row>
    <row r="152" spans="1:8" s="53" customFormat="1" ht="25.5" hidden="1">
      <c r="A152" s="28"/>
      <c r="B152" s="14" t="s">
        <v>0</v>
      </c>
      <c r="C152" s="17" t="s">
        <v>16</v>
      </c>
      <c r="D152" s="14" t="s">
        <v>7</v>
      </c>
      <c r="E152" s="17" t="s">
        <v>111</v>
      </c>
      <c r="F152" s="14"/>
      <c r="G152" s="18" t="s">
        <v>68</v>
      </c>
      <c r="H152" s="71">
        <f>H153+H154</f>
        <v>0</v>
      </c>
    </row>
    <row r="153" spans="1:8" s="53" customFormat="1" ht="25.5" hidden="1">
      <c r="A153" s="11"/>
      <c r="B153" s="14" t="s">
        <v>0</v>
      </c>
      <c r="C153" s="17" t="s">
        <v>16</v>
      </c>
      <c r="D153" s="14" t="s">
        <v>7</v>
      </c>
      <c r="E153" s="17" t="s">
        <v>111</v>
      </c>
      <c r="F153" s="14" t="s">
        <v>35</v>
      </c>
      <c r="G153" s="18" t="s">
        <v>134</v>
      </c>
      <c r="H153" s="71">
        <v>0</v>
      </c>
    </row>
    <row r="154" spans="1:8" s="53" customFormat="1" ht="12.75" hidden="1">
      <c r="A154" s="11"/>
      <c r="B154" s="14" t="s">
        <v>0</v>
      </c>
      <c r="C154" s="17" t="s">
        <v>16</v>
      </c>
      <c r="D154" s="14" t="s">
        <v>7</v>
      </c>
      <c r="E154" s="17" t="s">
        <v>111</v>
      </c>
      <c r="F154" s="14" t="s">
        <v>37</v>
      </c>
      <c r="G154" s="18" t="s">
        <v>36</v>
      </c>
      <c r="H154" s="86">
        <v>0</v>
      </c>
    </row>
    <row r="155" spans="1:8" s="53" customFormat="1" ht="25.5">
      <c r="A155" s="205"/>
      <c r="B155" s="14" t="s">
        <v>0</v>
      </c>
      <c r="C155" s="17" t="s">
        <v>16</v>
      </c>
      <c r="D155" s="14" t="s">
        <v>7</v>
      </c>
      <c r="E155" s="17" t="s">
        <v>385</v>
      </c>
      <c r="F155" s="14"/>
      <c r="G155" s="18" t="s">
        <v>389</v>
      </c>
      <c r="H155" s="207">
        <f>H156</f>
        <v>300</v>
      </c>
    </row>
    <row r="156" spans="1:8" s="53" customFormat="1" ht="25.5">
      <c r="A156" s="205"/>
      <c r="B156" s="14" t="s">
        <v>0</v>
      </c>
      <c r="C156" s="17" t="s">
        <v>16</v>
      </c>
      <c r="D156" s="14" t="s">
        <v>7</v>
      </c>
      <c r="E156" s="17" t="s">
        <v>386</v>
      </c>
      <c r="F156" s="14"/>
      <c r="G156" s="206" t="s">
        <v>390</v>
      </c>
      <c r="H156" s="207">
        <f>H157</f>
        <v>300</v>
      </c>
    </row>
    <row r="157" spans="1:8" s="53" customFormat="1" ht="25.5">
      <c r="A157" s="205"/>
      <c r="B157" s="14" t="s">
        <v>0</v>
      </c>
      <c r="C157" s="17" t="s">
        <v>16</v>
      </c>
      <c r="D157" s="14" t="s">
        <v>7</v>
      </c>
      <c r="E157" s="17" t="s">
        <v>387</v>
      </c>
      <c r="F157" s="14"/>
      <c r="G157" s="206" t="s">
        <v>391</v>
      </c>
      <c r="H157" s="207">
        <f>H158</f>
        <v>300</v>
      </c>
    </row>
    <row r="158" spans="1:8" s="53" customFormat="1" ht="25.5">
      <c r="A158" s="205"/>
      <c r="B158" s="14" t="s">
        <v>0</v>
      </c>
      <c r="C158" s="17" t="s">
        <v>16</v>
      </c>
      <c r="D158" s="14" t="s">
        <v>7</v>
      </c>
      <c r="E158" s="17" t="s">
        <v>388</v>
      </c>
      <c r="F158" s="14"/>
      <c r="G158" s="18" t="s">
        <v>68</v>
      </c>
      <c r="H158" s="207">
        <f>H159</f>
        <v>300</v>
      </c>
    </row>
    <row r="159" spans="1:8" s="53" customFormat="1" ht="25.5">
      <c r="A159" s="205"/>
      <c r="B159" s="14" t="s">
        <v>0</v>
      </c>
      <c r="C159" s="17" t="s">
        <v>16</v>
      </c>
      <c r="D159" s="14" t="s">
        <v>7</v>
      </c>
      <c r="E159" s="17" t="s">
        <v>388</v>
      </c>
      <c r="F159" s="14" t="s">
        <v>35</v>
      </c>
      <c r="G159" s="18" t="s">
        <v>134</v>
      </c>
      <c r="H159" s="207">
        <v>300</v>
      </c>
    </row>
    <row r="160" spans="1:8" s="53" customFormat="1" ht="38.25">
      <c r="A160" s="11"/>
      <c r="B160" s="14" t="s">
        <v>0</v>
      </c>
      <c r="C160" s="17" t="s">
        <v>16</v>
      </c>
      <c r="D160" s="14" t="s">
        <v>7</v>
      </c>
      <c r="E160" s="17" t="s">
        <v>114</v>
      </c>
      <c r="F160" s="14"/>
      <c r="G160" s="18" t="s">
        <v>341</v>
      </c>
      <c r="H160" s="71">
        <f>H161</f>
        <v>448.5496</v>
      </c>
    </row>
    <row r="161" spans="1:8" s="53" customFormat="1" ht="38.25">
      <c r="A161" s="11"/>
      <c r="B161" s="14" t="s">
        <v>0</v>
      </c>
      <c r="C161" s="17" t="s">
        <v>16</v>
      </c>
      <c r="D161" s="14" t="s">
        <v>7</v>
      </c>
      <c r="E161" s="17" t="s">
        <v>115</v>
      </c>
      <c r="F161" s="14"/>
      <c r="G161" s="18" t="s">
        <v>145</v>
      </c>
      <c r="H161" s="71">
        <f>H162+H165+H168</f>
        <v>448.5496</v>
      </c>
    </row>
    <row r="162" spans="1:8" s="53" customFormat="1" ht="25.5">
      <c r="A162" s="11"/>
      <c r="B162" s="14" t="s">
        <v>0</v>
      </c>
      <c r="C162" s="17" t="s">
        <v>16</v>
      </c>
      <c r="D162" s="14" t="s">
        <v>7</v>
      </c>
      <c r="E162" s="17" t="s">
        <v>117</v>
      </c>
      <c r="F162" s="14"/>
      <c r="G162" s="18" t="s">
        <v>116</v>
      </c>
      <c r="H162" s="71">
        <f>H163</f>
        <v>448.5496</v>
      </c>
    </row>
    <row r="163" spans="1:8" s="53" customFormat="1" ht="25.5">
      <c r="A163" s="11"/>
      <c r="B163" s="14" t="s">
        <v>0</v>
      </c>
      <c r="C163" s="17" t="s">
        <v>16</v>
      </c>
      <c r="D163" s="14" t="s">
        <v>7</v>
      </c>
      <c r="E163" s="17" t="s">
        <v>118</v>
      </c>
      <c r="F163" s="14"/>
      <c r="G163" s="18" t="s">
        <v>68</v>
      </c>
      <c r="H163" s="71">
        <f>H164</f>
        <v>448.5496</v>
      </c>
    </row>
    <row r="164" spans="1:8" ht="25.5">
      <c r="A164" s="73"/>
      <c r="B164" s="14" t="s">
        <v>0</v>
      </c>
      <c r="C164" s="17" t="s">
        <v>16</v>
      </c>
      <c r="D164" s="14" t="s">
        <v>7</v>
      </c>
      <c r="E164" s="17" t="s">
        <v>118</v>
      </c>
      <c r="F164" s="14" t="s">
        <v>35</v>
      </c>
      <c r="G164" s="18" t="s">
        <v>134</v>
      </c>
      <c r="H164" s="71">
        <v>448.5496</v>
      </c>
    </row>
    <row r="165" spans="1:8" ht="38.25" hidden="1">
      <c r="A165" s="11"/>
      <c r="B165" s="14" t="s">
        <v>0</v>
      </c>
      <c r="C165" s="17" t="s">
        <v>16</v>
      </c>
      <c r="D165" s="14" t="s">
        <v>7</v>
      </c>
      <c r="E165" s="17" t="s">
        <v>152</v>
      </c>
      <c r="F165" s="14"/>
      <c r="G165" s="18" t="s">
        <v>188</v>
      </c>
      <c r="H165" s="86">
        <f>H166</f>
        <v>0</v>
      </c>
    </row>
    <row r="166" spans="1:8" ht="25.5" hidden="1">
      <c r="A166" s="11"/>
      <c r="B166" s="14" t="s">
        <v>0</v>
      </c>
      <c r="C166" s="17" t="s">
        <v>16</v>
      </c>
      <c r="D166" s="14" t="s">
        <v>7</v>
      </c>
      <c r="E166" s="17" t="s">
        <v>128</v>
      </c>
      <c r="F166" s="14"/>
      <c r="G166" s="18" t="s">
        <v>68</v>
      </c>
      <c r="H166" s="86">
        <f>H167</f>
        <v>0</v>
      </c>
    </row>
    <row r="167" spans="1:8" ht="25.5" hidden="1">
      <c r="A167" s="11"/>
      <c r="B167" s="14" t="s">
        <v>0</v>
      </c>
      <c r="C167" s="17" t="s">
        <v>16</v>
      </c>
      <c r="D167" s="14" t="s">
        <v>7</v>
      </c>
      <c r="E167" s="17" t="s">
        <v>128</v>
      </c>
      <c r="F167" s="14" t="s">
        <v>35</v>
      </c>
      <c r="G167" s="18" t="s">
        <v>134</v>
      </c>
      <c r="H167" s="86"/>
    </row>
    <row r="168" spans="1:8" ht="25.5" hidden="1">
      <c r="A168" s="11"/>
      <c r="B168" s="14" t="s">
        <v>0</v>
      </c>
      <c r="C168" s="17" t="s">
        <v>16</v>
      </c>
      <c r="D168" s="14" t="s">
        <v>7</v>
      </c>
      <c r="E168" s="17" t="s">
        <v>189</v>
      </c>
      <c r="F168" s="14"/>
      <c r="G168" s="18" t="s">
        <v>191</v>
      </c>
      <c r="H168" s="86">
        <f>H169</f>
        <v>0</v>
      </c>
    </row>
    <row r="169" spans="1:8" ht="25.5" hidden="1">
      <c r="A169" s="11"/>
      <c r="B169" s="14" t="s">
        <v>0</v>
      </c>
      <c r="C169" s="17" t="s">
        <v>16</v>
      </c>
      <c r="D169" s="14" t="s">
        <v>7</v>
      </c>
      <c r="E169" s="17" t="s">
        <v>190</v>
      </c>
      <c r="F169" s="14"/>
      <c r="G169" s="18" t="s">
        <v>68</v>
      </c>
      <c r="H169" s="86">
        <f>H170</f>
        <v>0</v>
      </c>
    </row>
    <row r="170" spans="1:8" ht="25.5" hidden="1">
      <c r="A170" s="11"/>
      <c r="B170" s="14" t="s">
        <v>0</v>
      </c>
      <c r="C170" s="17" t="s">
        <v>16</v>
      </c>
      <c r="D170" s="14" t="s">
        <v>7</v>
      </c>
      <c r="E170" s="17" t="s">
        <v>190</v>
      </c>
      <c r="F170" s="14" t="s">
        <v>35</v>
      </c>
      <c r="G170" s="18" t="s">
        <v>134</v>
      </c>
      <c r="H170" s="86">
        <v>0</v>
      </c>
    </row>
    <row r="171" spans="1:8" s="53" customFormat="1" ht="12.75" hidden="1">
      <c r="A171" s="11"/>
      <c r="B171" s="14" t="s">
        <v>0</v>
      </c>
      <c r="C171" s="17" t="s">
        <v>16</v>
      </c>
      <c r="D171" s="14" t="s">
        <v>7</v>
      </c>
      <c r="E171" s="17" t="s">
        <v>83</v>
      </c>
      <c r="F171" s="14"/>
      <c r="G171" s="18" t="s">
        <v>45</v>
      </c>
      <c r="H171" s="71">
        <f>H172</f>
        <v>0</v>
      </c>
    </row>
    <row r="172" spans="1:8" s="53" customFormat="1" ht="12.75" hidden="1">
      <c r="A172" s="11"/>
      <c r="B172" s="14" t="s">
        <v>0</v>
      </c>
      <c r="C172" s="17" t="s">
        <v>16</v>
      </c>
      <c r="D172" s="14" t="s">
        <v>7</v>
      </c>
      <c r="E172" s="17" t="s">
        <v>83</v>
      </c>
      <c r="F172" s="14"/>
      <c r="G172" s="18" t="s">
        <v>45</v>
      </c>
      <c r="H172" s="71">
        <f>H173</f>
        <v>0</v>
      </c>
    </row>
    <row r="173" spans="1:8" s="53" customFormat="1" ht="25.5" customHeight="1" hidden="1">
      <c r="A173" s="11"/>
      <c r="B173" s="14" t="s">
        <v>0</v>
      </c>
      <c r="C173" s="17" t="s">
        <v>16</v>
      </c>
      <c r="D173" s="14" t="s">
        <v>7</v>
      </c>
      <c r="E173" s="17" t="s">
        <v>83</v>
      </c>
      <c r="F173" s="14"/>
      <c r="G173" s="18" t="s">
        <v>45</v>
      </c>
      <c r="H173" s="71">
        <f>H174</f>
        <v>0</v>
      </c>
    </row>
    <row r="174" spans="1:8" s="53" customFormat="1" ht="25.5" hidden="1">
      <c r="A174" s="28"/>
      <c r="B174" s="14" t="s">
        <v>0</v>
      </c>
      <c r="C174" s="17" t="s">
        <v>16</v>
      </c>
      <c r="D174" s="14" t="s">
        <v>7</v>
      </c>
      <c r="E174" s="17" t="s">
        <v>112</v>
      </c>
      <c r="F174" s="14"/>
      <c r="G174" s="18" t="s">
        <v>113</v>
      </c>
      <c r="H174" s="71">
        <f>H175+H176</f>
        <v>0</v>
      </c>
    </row>
    <row r="175" spans="1:8" s="53" customFormat="1" ht="25.5" hidden="1">
      <c r="A175" s="11"/>
      <c r="B175" s="14" t="s">
        <v>0</v>
      </c>
      <c r="C175" s="17" t="s">
        <v>16</v>
      </c>
      <c r="D175" s="14" t="s">
        <v>7</v>
      </c>
      <c r="E175" s="17" t="s">
        <v>112</v>
      </c>
      <c r="F175" s="14" t="s">
        <v>35</v>
      </c>
      <c r="G175" s="18" t="s">
        <v>134</v>
      </c>
      <c r="H175" s="71"/>
    </row>
    <row r="176" spans="1:8" s="53" customFormat="1" ht="25.5" hidden="1">
      <c r="A176" s="11"/>
      <c r="B176" s="14" t="s">
        <v>0</v>
      </c>
      <c r="C176" s="17" t="s">
        <v>16</v>
      </c>
      <c r="D176" s="14" t="s">
        <v>7</v>
      </c>
      <c r="E176" s="17" t="s">
        <v>112</v>
      </c>
      <c r="F176" s="14" t="s">
        <v>143</v>
      </c>
      <c r="G176" s="18" t="s">
        <v>144</v>
      </c>
      <c r="H176" s="86">
        <v>0</v>
      </c>
    </row>
    <row r="177" spans="1:8" s="52" customFormat="1" ht="12.75">
      <c r="A177" s="11"/>
      <c r="B177" s="14" t="s">
        <v>0</v>
      </c>
      <c r="C177" s="12" t="s">
        <v>16</v>
      </c>
      <c r="D177" s="13" t="s">
        <v>12</v>
      </c>
      <c r="E177" s="17"/>
      <c r="F177" s="14"/>
      <c r="G177" s="15" t="s">
        <v>72</v>
      </c>
      <c r="H177" s="71">
        <f>H196+H178</f>
        <v>81109.12385</v>
      </c>
    </row>
    <row r="178" spans="1:8" s="52" customFormat="1" ht="51">
      <c r="A178" s="16"/>
      <c r="B178" s="14" t="s">
        <v>0</v>
      </c>
      <c r="C178" s="17" t="s">
        <v>16</v>
      </c>
      <c r="D178" s="14" t="s">
        <v>12</v>
      </c>
      <c r="E178" s="17" t="s">
        <v>93</v>
      </c>
      <c r="F178" s="14"/>
      <c r="G178" s="18" t="s">
        <v>328</v>
      </c>
      <c r="H178" s="86">
        <f>H179+H186</f>
        <v>70979.12385</v>
      </c>
    </row>
    <row r="179" spans="1:8" s="52" customFormat="1" ht="25.5" hidden="1">
      <c r="A179" s="16"/>
      <c r="B179" s="14" t="s">
        <v>0</v>
      </c>
      <c r="C179" s="17" t="s">
        <v>16</v>
      </c>
      <c r="D179" s="14" t="s">
        <v>12</v>
      </c>
      <c r="E179" s="17" t="s">
        <v>99</v>
      </c>
      <c r="F179" s="14"/>
      <c r="G179" s="18" t="s">
        <v>172</v>
      </c>
      <c r="H179" s="86">
        <f>H180+H183</f>
        <v>0</v>
      </c>
    </row>
    <row r="180" spans="1:8" s="52" customFormat="1" ht="25.5" hidden="1">
      <c r="A180" s="16"/>
      <c r="B180" s="14" t="s">
        <v>0</v>
      </c>
      <c r="C180" s="17" t="s">
        <v>16</v>
      </c>
      <c r="D180" s="14" t="s">
        <v>12</v>
      </c>
      <c r="E180" s="17" t="s">
        <v>100</v>
      </c>
      <c r="F180" s="14"/>
      <c r="G180" s="18" t="s">
        <v>98</v>
      </c>
      <c r="H180" s="86">
        <f>H181</f>
        <v>0</v>
      </c>
    </row>
    <row r="181" spans="1:8" s="52" customFormat="1" ht="25.5" hidden="1">
      <c r="A181" s="16"/>
      <c r="B181" s="14" t="s">
        <v>0</v>
      </c>
      <c r="C181" s="17" t="s">
        <v>16</v>
      </c>
      <c r="D181" s="14" t="s">
        <v>12</v>
      </c>
      <c r="E181" s="17" t="s">
        <v>101</v>
      </c>
      <c r="F181" s="14"/>
      <c r="G181" s="18" t="s">
        <v>68</v>
      </c>
      <c r="H181" s="86">
        <f>H182</f>
        <v>0</v>
      </c>
    </row>
    <row r="182" spans="1:8" s="52" customFormat="1" ht="25.5" hidden="1">
      <c r="A182" s="16"/>
      <c r="B182" s="14" t="s">
        <v>0</v>
      </c>
      <c r="C182" s="17" t="s">
        <v>16</v>
      </c>
      <c r="D182" s="14" t="s">
        <v>12</v>
      </c>
      <c r="E182" s="17" t="s">
        <v>101</v>
      </c>
      <c r="F182" s="14" t="s">
        <v>35</v>
      </c>
      <c r="G182" s="18" t="s">
        <v>134</v>
      </c>
      <c r="H182" s="86"/>
    </row>
    <row r="183" spans="1:8" s="52" customFormat="1" ht="51" hidden="1">
      <c r="A183" s="16"/>
      <c r="B183" s="14" t="s">
        <v>0</v>
      </c>
      <c r="C183" s="17" t="s">
        <v>16</v>
      </c>
      <c r="D183" s="14" t="s">
        <v>12</v>
      </c>
      <c r="E183" s="17" t="s">
        <v>140</v>
      </c>
      <c r="F183" s="14"/>
      <c r="G183" s="18" t="s">
        <v>141</v>
      </c>
      <c r="H183" s="86">
        <f>H184</f>
        <v>0</v>
      </c>
    </row>
    <row r="184" spans="1:8" s="52" customFormat="1" ht="25.5" hidden="1">
      <c r="A184" s="16"/>
      <c r="B184" s="14" t="s">
        <v>0</v>
      </c>
      <c r="C184" s="17" t="s">
        <v>16</v>
      </c>
      <c r="D184" s="14" t="s">
        <v>12</v>
      </c>
      <c r="E184" s="17" t="s">
        <v>142</v>
      </c>
      <c r="F184" s="14"/>
      <c r="G184" s="18" t="s">
        <v>68</v>
      </c>
      <c r="H184" s="86">
        <f>H185</f>
        <v>0</v>
      </c>
    </row>
    <row r="185" spans="1:8" s="52" customFormat="1" ht="25.5" hidden="1">
      <c r="A185" s="16"/>
      <c r="B185" s="14" t="s">
        <v>0</v>
      </c>
      <c r="C185" s="17" t="s">
        <v>16</v>
      </c>
      <c r="D185" s="14" t="s">
        <v>12</v>
      </c>
      <c r="E185" s="17" t="s">
        <v>142</v>
      </c>
      <c r="F185" s="14" t="s">
        <v>35</v>
      </c>
      <c r="G185" s="18" t="s">
        <v>134</v>
      </c>
      <c r="H185" s="86"/>
    </row>
    <row r="186" spans="1:8" s="52" customFormat="1" ht="12.75">
      <c r="A186" s="16"/>
      <c r="B186" s="14" t="s">
        <v>0</v>
      </c>
      <c r="C186" s="17" t="s">
        <v>16</v>
      </c>
      <c r="D186" s="14" t="s">
        <v>12</v>
      </c>
      <c r="E186" s="17" t="s">
        <v>129</v>
      </c>
      <c r="F186" s="14"/>
      <c r="G186" s="18" t="s">
        <v>185</v>
      </c>
      <c r="H186" s="86">
        <f>H187</f>
        <v>70979.12385</v>
      </c>
    </row>
    <row r="187" spans="1:8" s="52" customFormat="1" ht="38.25">
      <c r="A187" s="16"/>
      <c r="B187" s="14" t="s">
        <v>0</v>
      </c>
      <c r="C187" s="17" t="s">
        <v>16</v>
      </c>
      <c r="D187" s="14" t="s">
        <v>12</v>
      </c>
      <c r="E187" s="17" t="s">
        <v>168</v>
      </c>
      <c r="F187" s="14"/>
      <c r="G187" s="18" t="s">
        <v>169</v>
      </c>
      <c r="H187" s="86">
        <f>H188+H191+H194</f>
        <v>70979.12385</v>
      </c>
    </row>
    <row r="188" spans="1:8" s="52" customFormat="1" ht="25.5">
      <c r="A188" s="16"/>
      <c r="B188" s="14" t="s">
        <v>0</v>
      </c>
      <c r="C188" s="17" t="s">
        <v>16</v>
      </c>
      <c r="D188" s="14" t="s">
        <v>12</v>
      </c>
      <c r="E188" s="17" t="s">
        <v>195</v>
      </c>
      <c r="F188" s="14"/>
      <c r="G188" s="18" t="s">
        <v>68</v>
      </c>
      <c r="H188" s="86">
        <f>H189+H190</f>
        <v>70979.12385</v>
      </c>
    </row>
    <row r="189" spans="1:8" s="52" customFormat="1" ht="25.5">
      <c r="A189" s="205"/>
      <c r="B189" s="14" t="s">
        <v>0</v>
      </c>
      <c r="C189" s="17" t="s">
        <v>16</v>
      </c>
      <c r="D189" s="14" t="s">
        <v>12</v>
      </c>
      <c r="E189" s="17" t="s">
        <v>195</v>
      </c>
      <c r="F189" s="210" t="s">
        <v>35</v>
      </c>
      <c r="G189" s="18" t="s">
        <v>134</v>
      </c>
      <c r="H189" s="207">
        <v>35</v>
      </c>
    </row>
    <row r="190" spans="1:8" s="52" customFormat="1" ht="25.5">
      <c r="A190" s="16"/>
      <c r="B190" s="14" t="s">
        <v>0</v>
      </c>
      <c r="C190" s="17" t="s">
        <v>16</v>
      </c>
      <c r="D190" s="14" t="s">
        <v>12</v>
      </c>
      <c r="E190" s="17" t="s">
        <v>195</v>
      </c>
      <c r="F190" s="14" t="s">
        <v>170</v>
      </c>
      <c r="G190" s="18" t="s">
        <v>171</v>
      </c>
      <c r="H190" s="86">
        <f>67383.12385+3561</f>
        <v>70944.12385</v>
      </c>
    </row>
    <row r="191" spans="1:8" s="52" customFormat="1" ht="38.25" hidden="1">
      <c r="A191" s="16"/>
      <c r="B191" s="14" t="s">
        <v>0</v>
      </c>
      <c r="C191" s="17" t="s">
        <v>16</v>
      </c>
      <c r="D191" s="14" t="s">
        <v>12</v>
      </c>
      <c r="E191" s="17" t="s">
        <v>186</v>
      </c>
      <c r="F191" s="14"/>
      <c r="G191" s="18" t="s">
        <v>157</v>
      </c>
      <c r="H191" s="86">
        <f>H192</f>
        <v>0</v>
      </c>
    </row>
    <row r="192" spans="1:8" s="52" customFormat="1" ht="25.5" hidden="1">
      <c r="A192" s="16"/>
      <c r="B192" s="14" t="s">
        <v>0</v>
      </c>
      <c r="C192" s="17" t="s">
        <v>16</v>
      </c>
      <c r="D192" s="14" t="s">
        <v>12</v>
      </c>
      <c r="E192" s="17" t="s">
        <v>186</v>
      </c>
      <c r="F192" s="14" t="s">
        <v>170</v>
      </c>
      <c r="G192" s="18" t="s">
        <v>171</v>
      </c>
      <c r="H192" s="86">
        <v>0</v>
      </c>
    </row>
    <row r="193" spans="1:8" s="52" customFormat="1" ht="12.75" hidden="1">
      <c r="A193" s="16"/>
      <c r="B193" s="19"/>
      <c r="C193" s="17"/>
      <c r="D193" s="14"/>
      <c r="E193" s="17"/>
      <c r="F193" s="14"/>
      <c r="G193" s="34" t="s">
        <v>187</v>
      </c>
      <c r="H193" s="84"/>
    </row>
    <row r="194" spans="1:8" s="53" customFormat="1" ht="51" hidden="1">
      <c r="A194" s="11"/>
      <c r="B194" s="14" t="s">
        <v>0</v>
      </c>
      <c r="C194" s="17" t="s">
        <v>16</v>
      </c>
      <c r="D194" s="14" t="s">
        <v>12</v>
      </c>
      <c r="E194" s="17" t="s">
        <v>173</v>
      </c>
      <c r="F194" s="14"/>
      <c r="G194" s="18" t="s">
        <v>156</v>
      </c>
      <c r="H194" s="86">
        <f>H195</f>
        <v>0</v>
      </c>
    </row>
    <row r="195" spans="1:8" s="53" customFormat="1" ht="25.5" hidden="1">
      <c r="A195" s="11"/>
      <c r="B195" s="14" t="s">
        <v>0</v>
      </c>
      <c r="C195" s="17" t="s">
        <v>16</v>
      </c>
      <c r="D195" s="14" t="s">
        <v>12</v>
      </c>
      <c r="E195" s="17" t="s">
        <v>173</v>
      </c>
      <c r="F195" s="14" t="s">
        <v>170</v>
      </c>
      <c r="G195" s="18" t="s">
        <v>171</v>
      </c>
      <c r="H195" s="86">
        <v>0</v>
      </c>
    </row>
    <row r="196" spans="1:8" s="52" customFormat="1" ht="38.25">
      <c r="A196" s="11"/>
      <c r="B196" s="14" t="s">
        <v>0</v>
      </c>
      <c r="C196" s="17" t="s">
        <v>16</v>
      </c>
      <c r="D196" s="14" t="s">
        <v>12</v>
      </c>
      <c r="E196" s="17" t="s">
        <v>114</v>
      </c>
      <c r="F196" s="14"/>
      <c r="G196" s="18" t="s">
        <v>341</v>
      </c>
      <c r="H196" s="71">
        <f>H197</f>
        <v>10130</v>
      </c>
    </row>
    <row r="197" spans="1:8" s="52" customFormat="1" ht="38.25">
      <c r="A197" s="11"/>
      <c r="B197" s="14" t="s">
        <v>0</v>
      </c>
      <c r="C197" s="17" t="s">
        <v>16</v>
      </c>
      <c r="D197" s="14" t="s">
        <v>12</v>
      </c>
      <c r="E197" s="17" t="s">
        <v>115</v>
      </c>
      <c r="F197" s="14"/>
      <c r="G197" s="18" t="s">
        <v>145</v>
      </c>
      <c r="H197" s="71">
        <f>H198+H202+H205</f>
        <v>10130</v>
      </c>
    </row>
    <row r="198" spans="1:8" s="52" customFormat="1" ht="25.5">
      <c r="A198" s="11"/>
      <c r="B198" s="14" t="s">
        <v>0</v>
      </c>
      <c r="C198" s="17" t="s">
        <v>16</v>
      </c>
      <c r="D198" s="14" t="s">
        <v>12</v>
      </c>
      <c r="E198" s="17" t="s">
        <v>117</v>
      </c>
      <c r="F198" s="14"/>
      <c r="G198" s="18" t="s">
        <v>116</v>
      </c>
      <c r="H198" s="71">
        <f>H199</f>
        <v>70</v>
      </c>
    </row>
    <row r="199" spans="1:8" s="52" customFormat="1" ht="25.5">
      <c r="A199" s="11"/>
      <c r="B199" s="14" t="s">
        <v>0</v>
      </c>
      <c r="C199" s="17" t="s">
        <v>16</v>
      </c>
      <c r="D199" s="14" t="s">
        <v>12</v>
      </c>
      <c r="E199" s="17" t="s">
        <v>118</v>
      </c>
      <c r="F199" s="14"/>
      <c r="G199" s="18" t="s">
        <v>68</v>
      </c>
      <c r="H199" s="71">
        <f>H200+H201</f>
        <v>70</v>
      </c>
    </row>
    <row r="200" spans="1:8" s="52" customFormat="1" ht="25.5">
      <c r="A200" s="11"/>
      <c r="B200" s="14" t="s">
        <v>0</v>
      </c>
      <c r="C200" s="17" t="s">
        <v>16</v>
      </c>
      <c r="D200" s="14" t="s">
        <v>12</v>
      </c>
      <c r="E200" s="17" t="s">
        <v>118</v>
      </c>
      <c r="F200" s="14" t="s">
        <v>35</v>
      </c>
      <c r="G200" s="18" t="s">
        <v>134</v>
      </c>
      <c r="H200" s="86">
        <v>70</v>
      </c>
    </row>
    <row r="201" spans="1:8" s="52" customFormat="1" ht="12.75" hidden="1">
      <c r="A201" s="16"/>
      <c r="B201" s="14" t="s">
        <v>0</v>
      </c>
      <c r="C201" s="17" t="s">
        <v>16</v>
      </c>
      <c r="D201" s="14" t="s">
        <v>12</v>
      </c>
      <c r="E201" s="17" t="s">
        <v>118</v>
      </c>
      <c r="F201" s="14" t="s">
        <v>37</v>
      </c>
      <c r="G201" s="18" t="s">
        <v>36</v>
      </c>
      <c r="H201" s="86">
        <v>0</v>
      </c>
    </row>
    <row r="202" spans="1:8" s="52" customFormat="1" ht="25.5">
      <c r="A202" s="11"/>
      <c r="B202" s="14" t="s">
        <v>0</v>
      </c>
      <c r="C202" s="17" t="s">
        <v>16</v>
      </c>
      <c r="D202" s="14" t="s">
        <v>12</v>
      </c>
      <c r="E202" s="17" t="s">
        <v>119</v>
      </c>
      <c r="F202" s="14"/>
      <c r="G202" s="18" t="s">
        <v>120</v>
      </c>
      <c r="H202" s="71">
        <f>H203</f>
        <v>60</v>
      </c>
    </row>
    <row r="203" spans="1:8" s="52" customFormat="1" ht="25.5">
      <c r="A203" s="11"/>
      <c r="B203" s="14" t="s">
        <v>0</v>
      </c>
      <c r="C203" s="17" t="s">
        <v>16</v>
      </c>
      <c r="D203" s="14" t="s">
        <v>12</v>
      </c>
      <c r="E203" s="17" t="s">
        <v>121</v>
      </c>
      <c r="F203" s="14"/>
      <c r="G203" s="18" t="s">
        <v>68</v>
      </c>
      <c r="H203" s="71">
        <f>H204</f>
        <v>60</v>
      </c>
    </row>
    <row r="204" spans="1:8" s="52" customFormat="1" ht="25.5">
      <c r="A204" s="11"/>
      <c r="B204" s="14" t="s">
        <v>0</v>
      </c>
      <c r="C204" s="17" t="s">
        <v>16</v>
      </c>
      <c r="D204" s="14" t="s">
        <v>12</v>
      </c>
      <c r="E204" s="17" t="s">
        <v>121</v>
      </c>
      <c r="F204" s="14" t="s">
        <v>35</v>
      </c>
      <c r="G204" s="18" t="s">
        <v>134</v>
      </c>
      <c r="H204" s="86">
        <v>60</v>
      </c>
    </row>
    <row r="205" spans="1:8" s="52" customFormat="1" ht="25.5">
      <c r="A205" s="16"/>
      <c r="B205" s="14" t="s">
        <v>0</v>
      </c>
      <c r="C205" s="17" t="s">
        <v>16</v>
      </c>
      <c r="D205" s="14" t="s">
        <v>12</v>
      </c>
      <c r="E205" s="17" t="s">
        <v>371</v>
      </c>
      <c r="F205" s="14"/>
      <c r="G205" s="18" t="s">
        <v>372</v>
      </c>
      <c r="H205" s="86">
        <f>H206</f>
        <v>10000</v>
      </c>
    </row>
    <row r="206" spans="1:8" s="52" customFormat="1" ht="38.25">
      <c r="A206" s="16"/>
      <c r="B206" s="14" t="s">
        <v>0</v>
      </c>
      <c r="C206" s="17" t="s">
        <v>16</v>
      </c>
      <c r="D206" s="14" t="s">
        <v>12</v>
      </c>
      <c r="E206" s="17" t="s">
        <v>373</v>
      </c>
      <c r="F206" s="14"/>
      <c r="G206" s="18" t="s">
        <v>374</v>
      </c>
      <c r="H206" s="86">
        <f>H207</f>
        <v>10000</v>
      </c>
    </row>
    <row r="207" spans="1:8" s="52" customFormat="1" ht="25.5">
      <c r="A207" s="16"/>
      <c r="B207" s="14" t="s">
        <v>0</v>
      </c>
      <c r="C207" s="17" t="s">
        <v>16</v>
      </c>
      <c r="D207" s="14" t="s">
        <v>12</v>
      </c>
      <c r="E207" s="17" t="s">
        <v>373</v>
      </c>
      <c r="F207" s="14" t="s">
        <v>170</v>
      </c>
      <c r="G207" s="18" t="s">
        <v>171</v>
      </c>
      <c r="H207" s="86">
        <v>10000</v>
      </c>
    </row>
    <row r="208" spans="1:8" s="53" customFormat="1" ht="12.75">
      <c r="A208" s="27"/>
      <c r="B208" s="14" t="s">
        <v>0</v>
      </c>
      <c r="C208" s="12" t="s">
        <v>16</v>
      </c>
      <c r="D208" s="13" t="s">
        <v>8</v>
      </c>
      <c r="E208" s="12"/>
      <c r="F208" s="13"/>
      <c r="G208" s="15" t="s">
        <v>26</v>
      </c>
      <c r="H208" s="72">
        <f>H209+H229</f>
        <v>28257.646660000002</v>
      </c>
    </row>
    <row r="209" spans="1:8" s="53" customFormat="1" ht="48">
      <c r="A209" s="28"/>
      <c r="B209" s="14" t="s">
        <v>0</v>
      </c>
      <c r="C209" s="17" t="s">
        <v>16</v>
      </c>
      <c r="D209" s="14" t="s">
        <v>8</v>
      </c>
      <c r="E209" s="17" t="s">
        <v>93</v>
      </c>
      <c r="F209" s="14"/>
      <c r="G209" s="21" t="s">
        <v>328</v>
      </c>
      <c r="H209" s="71">
        <f>H210</f>
        <v>20281.69636</v>
      </c>
    </row>
    <row r="210" spans="1:8" s="53" customFormat="1" ht="25.5">
      <c r="A210" s="28"/>
      <c r="B210" s="14" t="s">
        <v>0</v>
      </c>
      <c r="C210" s="17" t="s">
        <v>16</v>
      </c>
      <c r="D210" s="14" t="s">
        <v>8</v>
      </c>
      <c r="E210" s="17" t="s">
        <v>94</v>
      </c>
      <c r="F210" s="14"/>
      <c r="G210" s="18" t="s">
        <v>333</v>
      </c>
      <c r="H210" s="71">
        <f>H211+H214+H226+H223</f>
        <v>20281.69636</v>
      </c>
    </row>
    <row r="211" spans="1:8" s="53" customFormat="1" ht="25.5" hidden="1">
      <c r="A211" s="28"/>
      <c r="B211" s="14" t="s">
        <v>0</v>
      </c>
      <c r="C211" s="17" t="s">
        <v>16</v>
      </c>
      <c r="D211" s="14" t="s">
        <v>8</v>
      </c>
      <c r="E211" s="17" t="s">
        <v>122</v>
      </c>
      <c r="F211" s="14"/>
      <c r="G211" s="18" t="s">
        <v>123</v>
      </c>
      <c r="H211" s="71">
        <f>H212</f>
        <v>0</v>
      </c>
    </row>
    <row r="212" spans="1:8" s="53" customFormat="1" ht="25.5" hidden="1">
      <c r="A212" s="28"/>
      <c r="B212" s="14" t="s">
        <v>0</v>
      </c>
      <c r="C212" s="17" t="s">
        <v>16</v>
      </c>
      <c r="D212" s="14" t="s">
        <v>8</v>
      </c>
      <c r="E212" s="17" t="s">
        <v>124</v>
      </c>
      <c r="F212" s="14"/>
      <c r="G212" s="18" t="s">
        <v>68</v>
      </c>
      <c r="H212" s="71">
        <f>H213</f>
        <v>0</v>
      </c>
    </row>
    <row r="213" spans="1:8" s="53" customFormat="1" ht="25.5" hidden="1">
      <c r="A213" s="11"/>
      <c r="B213" s="14" t="s">
        <v>0</v>
      </c>
      <c r="C213" s="17" t="s">
        <v>16</v>
      </c>
      <c r="D213" s="14" t="s">
        <v>8</v>
      </c>
      <c r="E213" s="17" t="s">
        <v>124</v>
      </c>
      <c r="F213" s="14" t="s">
        <v>35</v>
      </c>
      <c r="G213" s="18" t="s">
        <v>134</v>
      </c>
      <c r="H213" s="71">
        <v>0</v>
      </c>
    </row>
    <row r="214" spans="1:8" s="53" customFormat="1" ht="38.25">
      <c r="A214" s="11"/>
      <c r="B214" s="14" t="s">
        <v>0</v>
      </c>
      <c r="C214" s="17" t="s">
        <v>16</v>
      </c>
      <c r="D214" s="14" t="s">
        <v>8</v>
      </c>
      <c r="E214" s="17" t="s">
        <v>149</v>
      </c>
      <c r="F214" s="14"/>
      <c r="G214" s="18" t="s">
        <v>342</v>
      </c>
      <c r="H214" s="86">
        <f>H215+H218+H221</f>
        <v>18163.111</v>
      </c>
    </row>
    <row r="215" spans="1:8" s="53" customFormat="1" ht="25.5">
      <c r="A215" s="11"/>
      <c r="B215" s="14" t="s">
        <v>0</v>
      </c>
      <c r="C215" s="17" t="s">
        <v>16</v>
      </c>
      <c r="D215" s="14" t="s">
        <v>8</v>
      </c>
      <c r="E215" s="17" t="s">
        <v>151</v>
      </c>
      <c r="F215" s="14"/>
      <c r="G215" s="18" t="s">
        <v>68</v>
      </c>
      <c r="H215" s="86">
        <f>H216+H217</f>
        <v>9763.111</v>
      </c>
    </row>
    <row r="216" spans="1:8" s="53" customFormat="1" ht="25.5">
      <c r="A216" s="11"/>
      <c r="B216" s="14" t="s">
        <v>0</v>
      </c>
      <c r="C216" s="17" t="s">
        <v>16</v>
      </c>
      <c r="D216" s="14" t="s">
        <v>8</v>
      </c>
      <c r="E216" s="17" t="s">
        <v>151</v>
      </c>
      <c r="F216" s="14" t="s">
        <v>35</v>
      </c>
      <c r="G216" s="18" t="s">
        <v>134</v>
      </c>
      <c r="H216" s="86">
        <v>9763.111</v>
      </c>
    </row>
    <row r="217" spans="1:8" s="53" customFormat="1" ht="25.5" hidden="1">
      <c r="A217" s="11"/>
      <c r="B217" s="14" t="s">
        <v>0</v>
      </c>
      <c r="C217" s="17" t="s">
        <v>16</v>
      </c>
      <c r="D217" s="14" t="s">
        <v>8</v>
      </c>
      <c r="E217" s="17" t="s">
        <v>151</v>
      </c>
      <c r="F217" s="14" t="s">
        <v>170</v>
      </c>
      <c r="G217" s="18" t="s">
        <v>181</v>
      </c>
      <c r="H217" s="86">
        <f>6500-6500</f>
        <v>0</v>
      </c>
    </row>
    <row r="218" spans="1:8" s="53" customFormat="1" ht="51">
      <c r="A218" s="16"/>
      <c r="B218" s="14" t="s">
        <v>0</v>
      </c>
      <c r="C218" s="17" t="s">
        <v>16</v>
      </c>
      <c r="D218" s="14" t="s">
        <v>8</v>
      </c>
      <c r="E218" s="17" t="s">
        <v>428</v>
      </c>
      <c r="F218" s="14"/>
      <c r="G218" s="18" t="s">
        <v>429</v>
      </c>
      <c r="H218" s="86">
        <f>H219</f>
        <v>5040</v>
      </c>
    </row>
    <row r="219" spans="1:8" s="53" customFormat="1" ht="25.5">
      <c r="A219" s="16"/>
      <c r="B219" s="14" t="s">
        <v>0</v>
      </c>
      <c r="C219" s="17" t="s">
        <v>16</v>
      </c>
      <c r="D219" s="14" t="s">
        <v>8</v>
      </c>
      <c r="E219" s="17" t="s">
        <v>428</v>
      </c>
      <c r="F219" s="14" t="s">
        <v>35</v>
      </c>
      <c r="G219" s="18" t="s">
        <v>134</v>
      </c>
      <c r="H219" s="86">
        <v>5040</v>
      </c>
    </row>
    <row r="220" spans="1:8" s="53" customFormat="1" ht="12.75">
      <c r="A220" s="16"/>
      <c r="B220" s="19"/>
      <c r="C220" s="17"/>
      <c r="D220" s="14"/>
      <c r="E220" s="17"/>
      <c r="F220" s="14"/>
      <c r="G220" s="34" t="s">
        <v>187</v>
      </c>
      <c r="H220" s="84">
        <f>H218</f>
        <v>5040</v>
      </c>
    </row>
    <row r="221" spans="1:8" s="53" customFormat="1" ht="63.75">
      <c r="A221" s="16"/>
      <c r="B221" s="14" t="s">
        <v>0</v>
      </c>
      <c r="C221" s="17" t="s">
        <v>16</v>
      </c>
      <c r="D221" s="14" t="s">
        <v>8</v>
      </c>
      <c r="E221" s="17" t="s">
        <v>430</v>
      </c>
      <c r="F221" s="14"/>
      <c r="G221" s="18" t="s">
        <v>431</v>
      </c>
      <c r="H221" s="86">
        <f>H222</f>
        <v>3360</v>
      </c>
    </row>
    <row r="222" spans="1:8" s="53" customFormat="1" ht="25.5">
      <c r="A222" s="16"/>
      <c r="B222" s="14" t="s">
        <v>0</v>
      </c>
      <c r="C222" s="17" t="s">
        <v>16</v>
      </c>
      <c r="D222" s="14" t="s">
        <v>8</v>
      </c>
      <c r="E222" s="17" t="s">
        <v>430</v>
      </c>
      <c r="F222" s="14" t="s">
        <v>35</v>
      </c>
      <c r="G222" s="18" t="s">
        <v>134</v>
      </c>
      <c r="H222" s="86">
        <v>3360</v>
      </c>
    </row>
    <row r="223" spans="1:8" s="53" customFormat="1" ht="38.25" hidden="1">
      <c r="A223" s="11"/>
      <c r="B223" s="14" t="s">
        <v>0</v>
      </c>
      <c r="C223" s="17" t="s">
        <v>16</v>
      </c>
      <c r="D223" s="14" t="s">
        <v>8</v>
      </c>
      <c r="E223" s="17" t="s">
        <v>356</v>
      </c>
      <c r="F223" s="14"/>
      <c r="G223" s="18" t="s">
        <v>357</v>
      </c>
      <c r="H223" s="86">
        <f>H224</f>
        <v>0</v>
      </c>
    </row>
    <row r="224" spans="1:8" s="53" customFormat="1" ht="25.5" hidden="1">
      <c r="A224" s="11"/>
      <c r="B224" s="14" t="s">
        <v>0</v>
      </c>
      <c r="C224" s="17" t="s">
        <v>16</v>
      </c>
      <c r="D224" s="14" t="s">
        <v>8</v>
      </c>
      <c r="E224" s="17" t="s">
        <v>358</v>
      </c>
      <c r="F224" s="14"/>
      <c r="G224" s="18" t="s">
        <v>68</v>
      </c>
      <c r="H224" s="86">
        <f>H225</f>
        <v>0</v>
      </c>
    </row>
    <row r="225" spans="1:8" s="53" customFormat="1" ht="25.5" hidden="1">
      <c r="A225" s="11"/>
      <c r="B225" s="14" t="s">
        <v>0</v>
      </c>
      <c r="C225" s="17" t="s">
        <v>16</v>
      </c>
      <c r="D225" s="14" t="s">
        <v>8</v>
      </c>
      <c r="E225" s="17" t="s">
        <v>358</v>
      </c>
      <c r="F225" s="14" t="s">
        <v>35</v>
      </c>
      <c r="G225" s="18" t="s">
        <v>134</v>
      </c>
      <c r="H225" s="86">
        <v>0</v>
      </c>
    </row>
    <row r="226" spans="1:8" s="53" customFormat="1" ht="25.5">
      <c r="A226" s="11"/>
      <c r="B226" s="14" t="s">
        <v>0</v>
      </c>
      <c r="C226" s="17" t="s">
        <v>16</v>
      </c>
      <c r="D226" s="14" t="s">
        <v>8</v>
      </c>
      <c r="E226" s="17" t="s">
        <v>126</v>
      </c>
      <c r="F226" s="14"/>
      <c r="G226" s="18" t="s">
        <v>125</v>
      </c>
      <c r="H226" s="71">
        <f>H227</f>
        <v>2118.58536</v>
      </c>
    </row>
    <row r="227" spans="1:8" ht="25.5">
      <c r="A227" s="73"/>
      <c r="B227" s="14" t="s">
        <v>0</v>
      </c>
      <c r="C227" s="17" t="s">
        <v>16</v>
      </c>
      <c r="D227" s="14" t="s">
        <v>8</v>
      </c>
      <c r="E227" s="17" t="s">
        <v>127</v>
      </c>
      <c r="F227" s="14"/>
      <c r="G227" s="18" t="s">
        <v>68</v>
      </c>
      <c r="H227" s="71">
        <f>H228</f>
        <v>2118.58536</v>
      </c>
    </row>
    <row r="228" spans="1:8" s="52" customFormat="1" ht="25.5">
      <c r="A228" s="28"/>
      <c r="B228" s="14" t="s">
        <v>0</v>
      </c>
      <c r="C228" s="17" t="s">
        <v>16</v>
      </c>
      <c r="D228" s="14" t="s">
        <v>8</v>
      </c>
      <c r="E228" s="17" t="s">
        <v>127</v>
      </c>
      <c r="F228" s="14" t="s">
        <v>35</v>
      </c>
      <c r="G228" s="18" t="s">
        <v>134</v>
      </c>
      <c r="H228" s="71">
        <f>1356.54344+762.04192</f>
        <v>2118.58536</v>
      </c>
    </row>
    <row r="229" spans="1:8" s="52" customFormat="1" ht="38.25">
      <c r="A229" s="28"/>
      <c r="B229" s="14" t="s">
        <v>0</v>
      </c>
      <c r="C229" s="17" t="s">
        <v>16</v>
      </c>
      <c r="D229" s="14" t="s">
        <v>8</v>
      </c>
      <c r="E229" s="17" t="s">
        <v>114</v>
      </c>
      <c r="F229" s="14"/>
      <c r="G229" s="18" t="s">
        <v>341</v>
      </c>
      <c r="H229" s="71">
        <f>H230</f>
        <v>7975.9503</v>
      </c>
    </row>
    <row r="230" spans="1:8" s="53" customFormat="1" ht="38.25">
      <c r="A230" s="28"/>
      <c r="B230" s="14" t="s">
        <v>0</v>
      </c>
      <c r="C230" s="17" t="s">
        <v>16</v>
      </c>
      <c r="D230" s="14" t="s">
        <v>8</v>
      </c>
      <c r="E230" s="17" t="s">
        <v>115</v>
      </c>
      <c r="F230" s="14"/>
      <c r="G230" s="18" t="s">
        <v>145</v>
      </c>
      <c r="H230" s="71">
        <f>H231+H234</f>
        <v>7975.9503</v>
      </c>
    </row>
    <row r="231" spans="1:8" s="53" customFormat="1" ht="38.25">
      <c r="A231" s="28"/>
      <c r="B231" s="14" t="s">
        <v>0</v>
      </c>
      <c r="C231" s="17" t="s">
        <v>16</v>
      </c>
      <c r="D231" s="14" t="s">
        <v>8</v>
      </c>
      <c r="E231" s="17" t="s">
        <v>152</v>
      </c>
      <c r="F231" s="14"/>
      <c r="G231" s="18" t="s">
        <v>188</v>
      </c>
      <c r="H231" s="71">
        <f>H232</f>
        <v>4099.7128</v>
      </c>
    </row>
    <row r="232" spans="1:8" s="53" customFormat="1" ht="25.5">
      <c r="A232" s="28"/>
      <c r="B232" s="14" t="s">
        <v>0</v>
      </c>
      <c r="C232" s="17" t="s">
        <v>16</v>
      </c>
      <c r="D232" s="14" t="s">
        <v>8</v>
      </c>
      <c r="E232" s="17" t="s">
        <v>128</v>
      </c>
      <c r="F232" s="14"/>
      <c r="G232" s="18" t="s">
        <v>68</v>
      </c>
      <c r="H232" s="71">
        <f>H233</f>
        <v>4099.7128</v>
      </c>
    </row>
    <row r="233" spans="1:8" s="53" customFormat="1" ht="25.5">
      <c r="A233" s="11"/>
      <c r="B233" s="14" t="s">
        <v>0</v>
      </c>
      <c r="C233" s="17" t="s">
        <v>16</v>
      </c>
      <c r="D233" s="14" t="s">
        <v>8</v>
      </c>
      <c r="E233" s="17" t="s">
        <v>128</v>
      </c>
      <c r="F233" s="14" t="s">
        <v>35</v>
      </c>
      <c r="G233" s="18" t="s">
        <v>134</v>
      </c>
      <c r="H233" s="71">
        <v>4099.7128</v>
      </c>
    </row>
    <row r="234" spans="1:8" s="53" customFormat="1" ht="38.25">
      <c r="A234" s="11"/>
      <c r="B234" s="14" t="s">
        <v>0</v>
      </c>
      <c r="C234" s="17" t="s">
        <v>16</v>
      </c>
      <c r="D234" s="14" t="s">
        <v>8</v>
      </c>
      <c r="E234" s="17" t="s">
        <v>153</v>
      </c>
      <c r="F234" s="14"/>
      <c r="G234" s="18" t="s">
        <v>154</v>
      </c>
      <c r="H234" s="86">
        <f>H235</f>
        <v>3876.2375</v>
      </c>
    </row>
    <row r="235" spans="1:8" s="53" customFormat="1" ht="25.5">
      <c r="A235" s="11"/>
      <c r="B235" s="14" t="s">
        <v>0</v>
      </c>
      <c r="C235" s="17" t="s">
        <v>16</v>
      </c>
      <c r="D235" s="14" t="s">
        <v>8</v>
      </c>
      <c r="E235" s="17" t="s">
        <v>155</v>
      </c>
      <c r="F235" s="14"/>
      <c r="G235" s="18" t="s">
        <v>68</v>
      </c>
      <c r="H235" s="86">
        <f>H236</f>
        <v>3876.2375</v>
      </c>
    </row>
    <row r="236" spans="1:8" s="53" customFormat="1" ht="25.5">
      <c r="A236" s="11"/>
      <c r="B236" s="14" t="s">
        <v>0</v>
      </c>
      <c r="C236" s="17" t="s">
        <v>16</v>
      </c>
      <c r="D236" s="14" t="s">
        <v>8</v>
      </c>
      <c r="E236" s="17" t="s">
        <v>155</v>
      </c>
      <c r="F236" s="14" t="s">
        <v>35</v>
      </c>
      <c r="G236" s="18" t="s">
        <v>134</v>
      </c>
      <c r="H236" s="86">
        <v>3876.2375</v>
      </c>
    </row>
    <row r="237" spans="1:8" s="53" customFormat="1" ht="25.5">
      <c r="A237" s="27"/>
      <c r="B237" s="14" t="s">
        <v>0</v>
      </c>
      <c r="C237" s="12" t="s">
        <v>16</v>
      </c>
      <c r="D237" s="13" t="s">
        <v>16</v>
      </c>
      <c r="E237" s="12"/>
      <c r="F237" s="13"/>
      <c r="G237" s="15" t="s">
        <v>69</v>
      </c>
      <c r="H237" s="87">
        <f>H238+H255+H260</f>
        <v>3952.4823800000004</v>
      </c>
    </row>
    <row r="238" spans="1:8" s="53" customFormat="1" ht="48">
      <c r="A238" s="28"/>
      <c r="B238" s="14" t="s">
        <v>0</v>
      </c>
      <c r="C238" s="17" t="s">
        <v>16</v>
      </c>
      <c r="D238" s="14" t="s">
        <v>16</v>
      </c>
      <c r="E238" s="17" t="s">
        <v>93</v>
      </c>
      <c r="F238" s="14"/>
      <c r="G238" s="21" t="s">
        <v>328</v>
      </c>
      <c r="H238" s="86">
        <f>H239+H248</f>
        <v>2789.15918</v>
      </c>
    </row>
    <row r="239" spans="1:8" s="53" customFormat="1" ht="25.5">
      <c r="A239" s="11"/>
      <c r="B239" s="14" t="s">
        <v>0</v>
      </c>
      <c r="C239" s="17" t="s">
        <v>16</v>
      </c>
      <c r="D239" s="14" t="s">
        <v>16</v>
      </c>
      <c r="E239" s="17" t="s">
        <v>99</v>
      </c>
      <c r="F239" s="14"/>
      <c r="G239" s="18" t="s">
        <v>71</v>
      </c>
      <c r="H239" s="86">
        <f>H240</f>
        <v>2053.15918</v>
      </c>
    </row>
    <row r="240" spans="1:8" s="53" customFormat="1" ht="25.5">
      <c r="A240" s="11"/>
      <c r="B240" s="14" t="s">
        <v>0</v>
      </c>
      <c r="C240" s="17" t="s">
        <v>16</v>
      </c>
      <c r="D240" s="14" t="s">
        <v>16</v>
      </c>
      <c r="E240" s="17" t="s">
        <v>100</v>
      </c>
      <c r="F240" s="14"/>
      <c r="G240" s="18" t="s">
        <v>98</v>
      </c>
      <c r="H240" s="86">
        <f>H241+H243+H246</f>
        <v>2053.15918</v>
      </c>
    </row>
    <row r="241" spans="1:8" s="53" customFormat="1" ht="25.5">
      <c r="A241" s="16"/>
      <c r="B241" s="14" t="s">
        <v>0</v>
      </c>
      <c r="C241" s="17" t="s">
        <v>16</v>
      </c>
      <c r="D241" s="14" t="s">
        <v>16</v>
      </c>
      <c r="E241" s="17" t="s">
        <v>101</v>
      </c>
      <c r="F241" s="14"/>
      <c r="G241" s="18" t="s">
        <v>68</v>
      </c>
      <c r="H241" s="86">
        <f>H242</f>
        <v>35</v>
      </c>
    </row>
    <row r="242" spans="1:8" s="53" customFormat="1" ht="25.5">
      <c r="A242" s="16"/>
      <c r="B242" s="14" t="s">
        <v>0</v>
      </c>
      <c r="C242" s="17" t="s">
        <v>16</v>
      </c>
      <c r="D242" s="14" t="s">
        <v>16</v>
      </c>
      <c r="E242" s="17" t="s">
        <v>101</v>
      </c>
      <c r="F242" s="14" t="s">
        <v>35</v>
      </c>
      <c r="G242" s="18" t="s">
        <v>134</v>
      </c>
      <c r="H242" s="86">
        <v>35</v>
      </c>
    </row>
    <row r="243" spans="1:8" s="53" customFormat="1" ht="12.75">
      <c r="A243" s="11"/>
      <c r="B243" s="14" t="s">
        <v>0</v>
      </c>
      <c r="C243" s="17" t="s">
        <v>16</v>
      </c>
      <c r="D243" s="14" t="s">
        <v>16</v>
      </c>
      <c r="E243" s="17" t="s">
        <v>402</v>
      </c>
      <c r="F243" s="14"/>
      <c r="G243" s="18" t="s">
        <v>414</v>
      </c>
      <c r="H243" s="86">
        <f>H244</f>
        <v>1977.796</v>
      </c>
    </row>
    <row r="244" spans="1:8" s="53" customFormat="1" ht="25.5">
      <c r="A244" s="11"/>
      <c r="B244" s="14" t="s">
        <v>0</v>
      </c>
      <c r="C244" s="17" t="s">
        <v>16</v>
      </c>
      <c r="D244" s="14" t="s">
        <v>16</v>
      </c>
      <c r="E244" s="17" t="s">
        <v>402</v>
      </c>
      <c r="F244" s="14" t="s">
        <v>35</v>
      </c>
      <c r="G244" s="18" t="s">
        <v>134</v>
      </c>
      <c r="H244" s="86">
        <v>1977.796</v>
      </c>
    </row>
    <row r="245" spans="1:8" s="53" customFormat="1" ht="12.75">
      <c r="A245" s="16"/>
      <c r="B245" s="19"/>
      <c r="C245" s="17"/>
      <c r="D245" s="14"/>
      <c r="E245" s="17"/>
      <c r="F245" s="14"/>
      <c r="G245" s="34" t="s">
        <v>187</v>
      </c>
      <c r="H245" s="84">
        <f>H243</f>
        <v>1977.796</v>
      </c>
    </row>
    <row r="246" spans="1:8" s="53" customFormat="1" ht="25.5">
      <c r="A246" s="11"/>
      <c r="B246" s="14" t="s">
        <v>0</v>
      </c>
      <c r="C246" s="17" t="s">
        <v>16</v>
      </c>
      <c r="D246" s="14" t="s">
        <v>16</v>
      </c>
      <c r="E246" s="17" t="s">
        <v>403</v>
      </c>
      <c r="F246" s="14"/>
      <c r="G246" s="18" t="s">
        <v>415</v>
      </c>
      <c r="H246" s="86">
        <f>H247</f>
        <v>40.36318</v>
      </c>
    </row>
    <row r="247" spans="1:8" s="53" customFormat="1" ht="25.5">
      <c r="A247" s="11"/>
      <c r="B247" s="14" t="s">
        <v>0</v>
      </c>
      <c r="C247" s="17" t="s">
        <v>16</v>
      </c>
      <c r="D247" s="14" t="s">
        <v>16</v>
      </c>
      <c r="E247" s="17" t="s">
        <v>403</v>
      </c>
      <c r="F247" s="14" t="s">
        <v>35</v>
      </c>
      <c r="G247" s="18" t="s">
        <v>134</v>
      </c>
      <c r="H247" s="86">
        <v>40.36318</v>
      </c>
    </row>
    <row r="248" spans="1:8" s="53" customFormat="1" ht="25.5">
      <c r="A248" s="16"/>
      <c r="B248" s="14" t="s">
        <v>0</v>
      </c>
      <c r="C248" s="17" t="s">
        <v>16</v>
      </c>
      <c r="D248" s="14" t="s">
        <v>16</v>
      </c>
      <c r="E248" s="17" t="s">
        <v>94</v>
      </c>
      <c r="F248" s="14"/>
      <c r="G248" s="18" t="s">
        <v>333</v>
      </c>
      <c r="H248" s="86">
        <f>H249+H252</f>
        <v>736</v>
      </c>
    </row>
    <row r="249" spans="1:8" s="53" customFormat="1" ht="25.5">
      <c r="A249" s="16"/>
      <c r="B249" s="14" t="s">
        <v>0</v>
      </c>
      <c r="C249" s="17" t="s">
        <v>16</v>
      </c>
      <c r="D249" s="14" t="s">
        <v>16</v>
      </c>
      <c r="E249" s="17" t="s">
        <v>146</v>
      </c>
      <c r="F249" s="14"/>
      <c r="G249" s="18" t="s">
        <v>147</v>
      </c>
      <c r="H249" s="86">
        <f>H250</f>
        <v>736</v>
      </c>
    </row>
    <row r="250" spans="1:8" s="53" customFormat="1" ht="25.5">
      <c r="A250" s="16"/>
      <c r="B250" s="14" t="s">
        <v>0</v>
      </c>
      <c r="C250" s="17" t="s">
        <v>16</v>
      </c>
      <c r="D250" s="14" t="s">
        <v>16</v>
      </c>
      <c r="E250" s="17" t="s">
        <v>148</v>
      </c>
      <c r="F250" s="14"/>
      <c r="G250" s="18" t="s">
        <v>68</v>
      </c>
      <c r="H250" s="86">
        <f>H251</f>
        <v>736</v>
      </c>
    </row>
    <row r="251" spans="1:8" s="53" customFormat="1" ht="25.5">
      <c r="A251" s="16"/>
      <c r="B251" s="14" t="s">
        <v>0</v>
      </c>
      <c r="C251" s="17" t="s">
        <v>16</v>
      </c>
      <c r="D251" s="14" t="s">
        <v>16</v>
      </c>
      <c r="E251" s="17" t="s">
        <v>148</v>
      </c>
      <c r="F251" s="14" t="s">
        <v>35</v>
      </c>
      <c r="G251" s="18" t="s">
        <v>134</v>
      </c>
      <c r="H251" s="86">
        <v>736</v>
      </c>
    </row>
    <row r="252" spans="1:8" s="53" customFormat="1" ht="38.25" hidden="1">
      <c r="A252" s="16"/>
      <c r="B252" s="14" t="s">
        <v>0</v>
      </c>
      <c r="C252" s="17" t="s">
        <v>16</v>
      </c>
      <c r="D252" s="14" t="s">
        <v>16</v>
      </c>
      <c r="E252" s="17" t="s">
        <v>149</v>
      </c>
      <c r="F252" s="14"/>
      <c r="G252" s="18" t="s">
        <v>150</v>
      </c>
      <c r="H252" s="86">
        <f>H253</f>
        <v>0</v>
      </c>
    </row>
    <row r="253" spans="1:8" s="53" customFormat="1" ht="25.5" hidden="1">
      <c r="A253" s="16"/>
      <c r="B253" s="14" t="s">
        <v>0</v>
      </c>
      <c r="C253" s="17" t="s">
        <v>16</v>
      </c>
      <c r="D253" s="14" t="s">
        <v>16</v>
      </c>
      <c r="E253" s="17" t="s">
        <v>151</v>
      </c>
      <c r="F253" s="14"/>
      <c r="G253" s="18" t="s">
        <v>68</v>
      </c>
      <c r="H253" s="86">
        <f>H254</f>
        <v>0</v>
      </c>
    </row>
    <row r="254" spans="1:8" s="53" customFormat="1" ht="25.5" hidden="1">
      <c r="A254" s="16"/>
      <c r="B254" s="14" t="s">
        <v>0</v>
      </c>
      <c r="C254" s="17" t="s">
        <v>16</v>
      </c>
      <c r="D254" s="14" t="s">
        <v>16</v>
      </c>
      <c r="E254" s="17" t="s">
        <v>151</v>
      </c>
      <c r="F254" s="14" t="s">
        <v>35</v>
      </c>
      <c r="G254" s="18" t="s">
        <v>134</v>
      </c>
      <c r="H254" s="86">
        <v>0</v>
      </c>
    </row>
    <row r="255" spans="1:8" s="53" customFormat="1" ht="38.25" hidden="1">
      <c r="A255" s="16"/>
      <c r="B255" s="14" t="s">
        <v>0</v>
      </c>
      <c r="C255" s="17" t="s">
        <v>16</v>
      </c>
      <c r="D255" s="14" t="s">
        <v>16</v>
      </c>
      <c r="E255" s="17" t="s">
        <v>114</v>
      </c>
      <c r="F255" s="14"/>
      <c r="G255" s="18" t="s">
        <v>341</v>
      </c>
      <c r="H255" s="86">
        <f>H256</f>
        <v>0</v>
      </c>
    </row>
    <row r="256" spans="1:8" s="53" customFormat="1" ht="38.25" hidden="1">
      <c r="A256" s="16"/>
      <c r="B256" s="14" t="s">
        <v>0</v>
      </c>
      <c r="C256" s="17" t="s">
        <v>16</v>
      </c>
      <c r="D256" s="14" t="s">
        <v>16</v>
      </c>
      <c r="E256" s="17" t="s">
        <v>115</v>
      </c>
      <c r="F256" s="14"/>
      <c r="G256" s="18" t="s">
        <v>145</v>
      </c>
      <c r="H256" s="86">
        <f>H257</f>
        <v>0</v>
      </c>
    </row>
    <row r="257" spans="1:8" s="53" customFormat="1" ht="38.25" hidden="1">
      <c r="A257" s="16"/>
      <c r="B257" s="14" t="s">
        <v>0</v>
      </c>
      <c r="C257" s="17" t="s">
        <v>16</v>
      </c>
      <c r="D257" s="14" t="s">
        <v>16</v>
      </c>
      <c r="E257" s="17" t="s">
        <v>152</v>
      </c>
      <c r="F257" s="14"/>
      <c r="G257" s="18" t="s">
        <v>188</v>
      </c>
      <c r="H257" s="86">
        <f>H258</f>
        <v>0</v>
      </c>
    </row>
    <row r="258" spans="1:8" s="53" customFormat="1" ht="25.5" hidden="1">
      <c r="A258" s="16"/>
      <c r="B258" s="14" t="s">
        <v>0</v>
      </c>
      <c r="C258" s="17" t="s">
        <v>16</v>
      </c>
      <c r="D258" s="14" t="s">
        <v>16</v>
      </c>
      <c r="E258" s="17" t="s">
        <v>128</v>
      </c>
      <c r="F258" s="14"/>
      <c r="G258" s="18" t="s">
        <v>68</v>
      </c>
      <c r="H258" s="86">
        <f>H259</f>
        <v>0</v>
      </c>
    </row>
    <row r="259" spans="1:8" s="53" customFormat="1" ht="25.5" hidden="1">
      <c r="A259" s="16"/>
      <c r="B259" s="14" t="s">
        <v>0</v>
      </c>
      <c r="C259" s="17" t="s">
        <v>16</v>
      </c>
      <c r="D259" s="14" t="s">
        <v>16</v>
      </c>
      <c r="E259" s="17" t="s">
        <v>128</v>
      </c>
      <c r="F259" s="14" t="s">
        <v>35</v>
      </c>
      <c r="G259" s="18" t="s">
        <v>134</v>
      </c>
      <c r="H259" s="86">
        <v>0</v>
      </c>
    </row>
    <row r="260" spans="1:8" s="53" customFormat="1" ht="12.75">
      <c r="A260" s="11"/>
      <c r="B260" s="14" t="s">
        <v>0</v>
      </c>
      <c r="C260" s="17" t="s">
        <v>16</v>
      </c>
      <c r="D260" s="14" t="s">
        <v>16</v>
      </c>
      <c r="E260" s="17" t="s">
        <v>83</v>
      </c>
      <c r="F260" s="14"/>
      <c r="G260" s="18" t="s">
        <v>45</v>
      </c>
      <c r="H260" s="71">
        <f>H261</f>
        <v>1163.3232</v>
      </c>
    </row>
    <row r="261" spans="1:8" s="53" customFormat="1" ht="12.75">
      <c r="A261" s="11"/>
      <c r="B261" s="14" t="s">
        <v>0</v>
      </c>
      <c r="C261" s="17" t="s">
        <v>16</v>
      </c>
      <c r="D261" s="14" t="s">
        <v>16</v>
      </c>
      <c r="E261" s="17" t="s">
        <v>83</v>
      </c>
      <c r="F261" s="14"/>
      <c r="G261" s="18" t="s">
        <v>45</v>
      </c>
      <c r="H261" s="71">
        <f>H262</f>
        <v>1163.3232</v>
      </c>
    </row>
    <row r="262" spans="1:8" s="53" customFormat="1" ht="25.5" customHeight="1">
      <c r="A262" s="11"/>
      <c r="B262" s="14" t="s">
        <v>0</v>
      </c>
      <c r="C262" s="17" t="s">
        <v>16</v>
      </c>
      <c r="D262" s="14" t="s">
        <v>16</v>
      </c>
      <c r="E262" s="17" t="s">
        <v>83</v>
      </c>
      <c r="F262" s="14"/>
      <c r="G262" s="18" t="s">
        <v>45</v>
      </c>
      <c r="H262" s="71">
        <f>H263</f>
        <v>1163.3232</v>
      </c>
    </row>
    <row r="263" spans="1:8" s="53" customFormat="1" ht="25.5">
      <c r="A263" s="28"/>
      <c r="B263" s="14" t="s">
        <v>0</v>
      </c>
      <c r="C263" s="17" t="s">
        <v>16</v>
      </c>
      <c r="D263" s="14" t="s">
        <v>16</v>
      </c>
      <c r="E263" s="17" t="s">
        <v>112</v>
      </c>
      <c r="F263" s="14"/>
      <c r="G263" s="18" t="s">
        <v>113</v>
      </c>
      <c r="H263" s="71">
        <f>H264</f>
        <v>1163.3232</v>
      </c>
    </row>
    <row r="264" spans="1:8" s="53" customFormat="1" ht="25.5">
      <c r="A264" s="11"/>
      <c r="B264" s="14" t="s">
        <v>0</v>
      </c>
      <c r="C264" s="17" t="s">
        <v>16</v>
      </c>
      <c r="D264" s="14" t="s">
        <v>16</v>
      </c>
      <c r="E264" s="17" t="s">
        <v>112</v>
      </c>
      <c r="F264" s="14" t="s">
        <v>35</v>
      </c>
      <c r="G264" s="18" t="s">
        <v>134</v>
      </c>
      <c r="H264" s="71">
        <v>1163.3232</v>
      </c>
    </row>
    <row r="265" spans="1:8" s="57" customFormat="1" ht="12.75">
      <c r="A265" s="20"/>
      <c r="B265" s="19" t="s">
        <v>0</v>
      </c>
      <c r="C265" s="9" t="s">
        <v>19</v>
      </c>
      <c r="D265" s="19"/>
      <c r="E265" s="9"/>
      <c r="F265" s="19"/>
      <c r="G265" s="10" t="s">
        <v>57</v>
      </c>
      <c r="H265" s="85">
        <f>H266</f>
        <v>21064.233940000002</v>
      </c>
    </row>
    <row r="266" spans="1:8" s="58" customFormat="1" ht="12.75">
      <c r="A266" s="27"/>
      <c r="B266" s="14" t="s">
        <v>0</v>
      </c>
      <c r="C266" s="12" t="s">
        <v>19</v>
      </c>
      <c r="D266" s="13" t="s">
        <v>7</v>
      </c>
      <c r="E266" s="12"/>
      <c r="F266" s="13"/>
      <c r="G266" s="22" t="s">
        <v>20</v>
      </c>
      <c r="H266" s="72">
        <f>H267+H278</f>
        <v>21064.233940000002</v>
      </c>
    </row>
    <row r="267" spans="1:8" s="58" customFormat="1" ht="24" hidden="1">
      <c r="A267" s="11"/>
      <c r="B267" s="14" t="s">
        <v>0</v>
      </c>
      <c r="C267" s="17" t="s">
        <v>19</v>
      </c>
      <c r="D267" s="14" t="s">
        <v>7</v>
      </c>
      <c r="E267" s="17" t="s">
        <v>158</v>
      </c>
      <c r="F267" s="14"/>
      <c r="G267" s="21" t="s">
        <v>159</v>
      </c>
      <c r="H267" s="86">
        <f>H268</f>
        <v>0</v>
      </c>
    </row>
    <row r="268" spans="1:8" s="58" customFormat="1" ht="25.5" hidden="1">
      <c r="A268" s="11"/>
      <c r="B268" s="14" t="s">
        <v>0</v>
      </c>
      <c r="C268" s="17" t="s">
        <v>19</v>
      </c>
      <c r="D268" s="14" t="s">
        <v>7</v>
      </c>
      <c r="E268" s="17" t="s">
        <v>160</v>
      </c>
      <c r="F268" s="14"/>
      <c r="G268" s="18" t="s">
        <v>161</v>
      </c>
      <c r="H268" s="86">
        <f>H269</f>
        <v>0</v>
      </c>
    </row>
    <row r="269" spans="1:8" s="58" customFormat="1" ht="25.5" hidden="1">
      <c r="A269" s="11"/>
      <c r="B269" s="14" t="s">
        <v>0</v>
      </c>
      <c r="C269" s="17" t="s">
        <v>19</v>
      </c>
      <c r="D269" s="14" t="s">
        <v>7</v>
      </c>
      <c r="E269" s="17" t="s">
        <v>162</v>
      </c>
      <c r="F269" s="14"/>
      <c r="G269" s="18" t="s">
        <v>163</v>
      </c>
      <c r="H269" s="86">
        <f>H270+H274</f>
        <v>0</v>
      </c>
    </row>
    <row r="270" spans="1:8" s="58" customFormat="1" ht="51" hidden="1">
      <c r="A270" s="11"/>
      <c r="B270" s="14" t="s">
        <v>0</v>
      </c>
      <c r="C270" s="17" t="s">
        <v>19</v>
      </c>
      <c r="D270" s="14" t="s">
        <v>7</v>
      </c>
      <c r="E270" s="17" t="s">
        <v>164</v>
      </c>
      <c r="F270" s="14"/>
      <c r="G270" s="18" t="s">
        <v>156</v>
      </c>
      <c r="H270" s="86">
        <f>H271</f>
        <v>0</v>
      </c>
    </row>
    <row r="271" spans="1:8" s="58" customFormat="1" ht="25.5" hidden="1">
      <c r="A271" s="11"/>
      <c r="B271" s="14" t="s">
        <v>0</v>
      </c>
      <c r="C271" s="17" t="s">
        <v>19</v>
      </c>
      <c r="D271" s="14" t="s">
        <v>7</v>
      </c>
      <c r="E271" s="17" t="s">
        <v>164</v>
      </c>
      <c r="F271" s="14" t="s">
        <v>35</v>
      </c>
      <c r="G271" s="18" t="s">
        <v>134</v>
      </c>
      <c r="H271" s="86">
        <f>H272</f>
        <v>0</v>
      </c>
    </row>
    <row r="272" spans="1:8" s="58" customFormat="1" ht="25.5" hidden="1">
      <c r="A272" s="11"/>
      <c r="B272" s="14" t="s">
        <v>0</v>
      </c>
      <c r="C272" s="17" t="s">
        <v>19</v>
      </c>
      <c r="D272" s="14" t="s">
        <v>7</v>
      </c>
      <c r="E272" s="17" t="s">
        <v>164</v>
      </c>
      <c r="F272" s="14" t="s">
        <v>135</v>
      </c>
      <c r="G272" s="18" t="s">
        <v>136</v>
      </c>
      <c r="H272" s="86">
        <f>H273</f>
        <v>0</v>
      </c>
    </row>
    <row r="273" spans="1:8" s="58" customFormat="1" ht="25.5" hidden="1">
      <c r="A273" s="11"/>
      <c r="B273" s="14" t="s">
        <v>0</v>
      </c>
      <c r="C273" s="17" t="s">
        <v>19</v>
      </c>
      <c r="D273" s="14" t="s">
        <v>7</v>
      </c>
      <c r="E273" s="17" t="s">
        <v>164</v>
      </c>
      <c r="F273" s="14" t="s">
        <v>137</v>
      </c>
      <c r="G273" s="18" t="s">
        <v>138</v>
      </c>
      <c r="H273" s="86">
        <v>0</v>
      </c>
    </row>
    <row r="274" spans="1:8" s="58" customFormat="1" ht="38.25" hidden="1">
      <c r="A274" s="11"/>
      <c r="B274" s="14" t="s">
        <v>0</v>
      </c>
      <c r="C274" s="17" t="s">
        <v>19</v>
      </c>
      <c r="D274" s="14" t="s">
        <v>7</v>
      </c>
      <c r="E274" s="17" t="s">
        <v>165</v>
      </c>
      <c r="F274" s="14"/>
      <c r="G274" s="18" t="s">
        <v>157</v>
      </c>
      <c r="H274" s="86">
        <f>H275</f>
        <v>0</v>
      </c>
    </row>
    <row r="275" spans="1:8" s="58" customFormat="1" ht="25.5" hidden="1">
      <c r="A275" s="11"/>
      <c r="B275" s="14" t="s">
        <v>0</v>
      </c>
      <c r="C275" s="17" t="s">
        <v>19</v>
      </c>
      <c r="D275" s="14" t="s">
        <v>7</v>
      </c>
      <c r="E275" s="17" t="s">
        <v>165</v>
      </c>
      <c r="F275" s="14" t="s">
        <v>35</v>
      </c>
      <c r="G275" s="18" t="s">
        <v>134</v>
      </c>
      <c r="H275" s="86">
        <f>H276</f>
        <v>0</v>
      </c>
    </row>
    <row r="276" spans="1:8" s="58" customFormat="1" ht="25.5" hidden="1">
      <c r="A276" s="11"/>
      <c r="B276" s="14" t="s">
        <v>0</v>
      </c>
      <c r="C276" s="17" t="s">
        <v>19</v>
      </c>
      <c r="D276" s="14" t="s">
        <v>7</v>
      </c>
      <c r="E276" s="17" t="s">
        <v>165</v>
      </c>
      <c r="F276" s="14" t="s">
        <v>135</v>
      </c>
      <c r="G276" s="18" t="s">
        <v>136</v>
      </c>
      <c r="H276" s="86">
        <f>H277</f>
        <v>0</v>
      </c>
    </row>
    <row r="277" spans="1:8" s="58" customFormat="1" ht="25.5" hidden="1">
      <c r="A277" s="11"/>
      <c r="B277" s="14" t="s">
        <v>0</v>
      </c>
      <c r="C277" s="17" t="s">
        <v>19</v>
      </c>
      <c r="D277" s="14" t="s">
        <v>7</v>
      </c>
      <c r="E277" s="17" t="s">
        <v>165</v>
      </c>
      <c r="F277" s="14" t="s">
        <v>137</v>
      </c>
      <c r="G277" s="18" t="s">
        <v>138</v>
      </c>
      <c r="H277" s="86">
        <v>0</v>
      </c>
    </row>
    <row r="278" spans="1:8" s="55" customFormat="1" ht="12.75">
      <c r="A278" s="28"/>
      <c r="B278" s="14" t="s">
        <v>0</v>
      </c>
      <c r="C278" s="17" t="s">
        <v>19</v>
      </c>
      <c r="D278" s="14" t="s">
        <v>7</v>
      </c>
      <c r="E278" s="17" t="s">
        <v>83</v>
      </c>
      <c r="F278" s="14"/>
      <c r="G278" s="18" t="s">
        <v>45</v>
      </c>
      <c r="H278" s="71">
        <f>H279</f>
        <v>21064.233940000002</v>
      </c>
    </row>
    <row r="279" spans="1:8" ht="12.75">
      <c r="A279" s="28"/>
      <c r="B279" s="14" t="s">
        <v>0</v>
      </c>
      <c r="C279" s="17" t="s">
        <v>19</v>
      </c>
      <c r="D279" s="14" t="s">
        <v>7</v>
      </c>
      <c r="E279" s="17" t="s">
        <v>83</v>
      </c>
      <c r="F279" s="14"/>
      <c r="G279" s="18" t="s">
        <v>45</v>
      </c>
      <c r="H279" s="71">
        <f>H280</f>
        <v>21064.233940000002</v>
      </c>
    </row>
    <row r="280" spans="1:8" ht="12.75">
      <c r="A280" s="28"/>
      <c r="B280" s="14" t="s">
        <v>0</v>
      </c>
      <c r="C280" s="17" t="s">
        <v>19</v>
      </c>
      <c r="D280" s="14" t="s">
        <v>7</v>
      </c>
      <c r="E280" s="17" t="s">
        <v>83</v>
      </c>
      <c r="F280" s="14"/>
      <c r="G280" s="18" t="s">
        <v>45</v>
      </c>
      <c r="H280" s="71">
        <f>H281</f>
        <v>21064.233940000002</v>
      </c>
    </row>
    <row r="281" spans="1:8" ht="38.25">
      <c r="A281" s="28"/>
      <c r="B281" s="14" t="s">
        <v>0</v>
      </c>
      <c r="C281" s="17" t="s">
        <v>19</v>
      </c>
      <c r="D281" s="14" t="s">
        <v>7</v>
      </c>
      <c r="E281" s="17" t="s">
        <v>130</v>
      </c>
      <c r="F281" s="14"/>
      <c r="G281" s="18" t="s">
        <v>56</v>
      </c>
      <c r="H281" s="71">
        <f>H282+H283+H285+H284</f>
        <v>21064.233940000002</v>
      </c>
    </row>
    <row r="282" spans="1:8" s="55" customFormat="1" ht="51">
      <c r="A282" s="28"/>
      <c r="B282" s="14" t="s">
        <v>0</v>
      </c>
      <c r="C282" s="17" t="s">
        <v>19</v>
      </c>
      <c r="D282" s="14" t="s">
        <v>7</v>
      </c>
      <c r="E282" s="17" t="s">
        <v>130</v>
      </c>
      <c r="F282" s="14" t="s">
        <v>34</v>
      </c>
      <c r="G282" s="18" t="s">
        <v>33</v>
      </c>
      <c r="H282" s="71">
        <v>8717.48795</v>
      </c>
    </row>
    <row r="283" spans="1:8" s="55" customFormat="1" ht="25.5">
      <c r="A283" s="28"/>
      <c r="B283" s="14" t="s">
        <v>0</v>
      </c>
      <c r="C283" s="17" t="s">
        <v>19</v>
      </c>
      <c r="D283" s="14" t="s">
        <v>7</v>
      </c>
      <c r="E283" s="17" t="s">
        <v>130</v>
      </c>
      <c r="F283" s="14" t="s">
        <v>35</v>
      </c>
      <c r="G283" s="18" t="s">
        <v>134</v>
      </c>
      <c r="H283" s="71">
        <f>9554.79548+2483.74801</f>
        <v>12038.54349</v>
      </c>
    </row>
    <row r="284" spans="1:8" s="55" customFormat="1" ht="25.5">
      <c r="A284" s="16"/>
      <c r="B284" s="14" t="s">
        <v>0</v>
      </c>
      <c r="C284" s="17" t="s">
        <v>19</v>
      </c>
      <c r="D284" s="14" t="s">
        <v>7</v>
      </c>
      <c r="E284" s="17" t="s">
        <v>130</v>
      </c>
      <c r="F284" s="14" t="s">
        <v>170</v>
      </c>
      <c r="G284" s="18" t="s">
        <v>181</v>
      </c>
      <c r="H284" s="86">
        <v>299.9975</v>
      </c>
    </row>
    <row r="285" spans="1:8" ht="12.75">
      <c r="A285" s="28"/>
      <c r="B285" s="14" t="s">
        <v>0</v>
      </c>
      <c r="C285" s="17" t="s">
        <v>19</v>
      </c>
      <c r="D285" s="14" t="s">
        <v>7</v>
      </c>
      <c r="E285" s="17" t="s">
        <v>130</v>
      </c>
      <c r="F285" s="14" t="s">
        <v>37</v>
      </c>
      <c r="G285" s="18" t="s">
        <v>36</v>
      </c>
      <c r="H285" s="71">
        <v>8.205</v>
      </c>
    </row>
    <row r="286" spans="1:8" s="52" customFormat="1" ht="12.75">
      <c r="A286" s="20"/>
      <c r="B286" s="19" t="s">
        <v>0</v>
      </c>
      <c r="C286" s="9" t="s">
        <v>14</v>
      </c>
      <c r="D286" s="19"/>
      <c r="E286" s="9"/>
      <c r="F286" s="19"/>
      <c r="G286" s="10" t="s">
        <v>58</v>
      </c>
      <c r="H286" s="85">
        <f>H287+H293</f>
        <v>800.34664</v>
      </c>
    </row>
    <row r="287" spans="1:8" s="53" customFormat="1" ht="12.75">
      <c r="A287" s="28"/>
      <c r="B287" s="14" t="s">
        <v>0</v>
      </c>
      <c r="C287" s="12" t="s">
        <v>14</v>
      </c>
      <c r="D287" s="13" t="s">
        <v>7</v>
      </c>
      <c r="E287" s="12"/>
      <c r="F287" s="13"/>
      <c r="G287" s="15" t="s">
        <v>59</v>
      </c>
      <c r="H287" s="72">
        <f>H288</f>
        <v>193.96728</v>
      </c>
    </row>
    <row r="288" spans="1:8" s="53" customFormat="1" ht="12.75">
      <c r="A288" s="28"/>
      <c r="B288" s="14" t="s">
        <v>0</v>
      </c>
      <c r="C288" s="17" t="s">
        <v>14</v>
      </c>
      <c r="D288" s="14" t="s">
        <v>7</v>
      </c>
      <c r="E288" s="17" t="s">
        <v>83</v>
      </c>
      <c r="F288" s="14"/>
      <c r="G288" s="18" t="s">
        <v>45</v>
      </c>
      <c r="H288" s="71">
        <f>H289</f>
        <v>193.96728</v>
      </c>
    </row>
    <row r="289" spans="1:8" s="53" customFormat="1" ht="12.75">
      <c r="A289" s="28"/>
      <c r="B289" s="14" t="s">
        <v>0</v>
      </c>
      <c r="C289" s="17" t="s">
        <v>14</v>
      </c>
      <c r="D289" s="14" t="s">
        <v>7</v>
      </c>
      <c r="E289" s="17" t="s">
        <v>83</v>
      </c>
      <c r="F289" s="14"/>
      <c r="G289" s="18" t="s">
        <v>45</v>
      </c>
      <c r="H289" s="71">
        <f>H290</f>
        <v>193.96728</v>
      </c>
    </row>
    <row r="290" spans="1:8" s="53" customFormat="1" ht="12.75">
      <c r="A290" s="28"/>
      <c r="B290" s="14" t="s">
        <v>0</v>
      </c>
      <c r="C290" s="17" t="s">
        <v>14</v>
      </c>
      <c r="D290" s="14" t="s">
        <v>7</v>
      </c>
      <c r="E290" s="17" t="s">
        <v>83</v>
      </c>
      <c r="F290" s="14"/>
      <c r="G290" s="18" t="s">
        <v>45</v>
      </c>
      <c r="H290" s="71">
        <f>H291</f>
        <v>193.96728</v>
      </c>
    </row>
    <row r="291" spans="1:8" s="53" customFormat="1" ht="25.5">
      <c r="A291" s="28"/>
      <c r="B291" s="14" t="s">
        <v>0</v>
      </c>
      <c r="C291" s="17" t="s">
        <v>14</v>
      </c>
      <c r="D291" s="14" t="s">
        <v>7</v>
      </c>
      <c r="E291" s="17" t="s">
        <v>131</v>
      </c>
      <c r="F291" s="14"/>
      <c r="G291" s="18" t="s">
        <v>73</v>
      </c>
      <c r="H291" s="71">
        <f>H292</f>
        <v>193.96728</v>
      </c>
    </row>
    <row r="292" spans="1:8" s="56" customFormat="1" ht="12.75">
      <c r="A292" s="13"/>
      <c r="B292" s="14" t="s">
        <v>0</v>
      </c>
      <c r="C292" s="17" t="s">
        <v>14</v>
      </c>
      <c r="D292" s="14" t="s">
        <v>7</v>
      </c>
      <c r="E292" s="17" t="s">
        <v>131</v>
      </c>
      <c r="F292" s="14" t="s">
        <v>42</v>
      </c>
      <c r="G292" s="18" t="s">
        <v>43</v>
      </c>
      <c r="H292" s="71">
        <v>193.96728</v>
      </c>
    </row>
    <row r="293" spans="1:8" s="56" customFormat="1" ht="12.75">
      <c r="A293" s="27"/>
      <c r="B293" s="14" t="s">
        <v>0</v>
      </c>
      <c r="C293" s="12" t="s">
        <v>14</v>
      </c>
      <c r="D293" s="13" t="s">
        <v>40</v>
      </c>
      <c r="E293" s="12"/>
      <c r="F293" s="13"/>
      <c r="G293" s="15" t="s">
        <v>39</v>
      </c>
      <c r="H293" s="72">
        <f>H294+H299</f>
        <v>606.37936</v>
      </c>
    </row>
    <row r="294" spans="1:8" s="53" customFormat="1" ht="48">
      <c r="A294" s="28"/>
      <c r="B294" s="14" t="s">
        <v>0</v>
      </c>
      <c r="C294" s="17" t="s">
        <v>14</v>
      </c>
      <c r="D294" s="14" t="s">
        <v>40</v>
      </c>
      <c r="E294" s="17" t="s">
        <v>93</v>
      </c>
      <c r="F294" s="14"/>
      <c r="G294" s="21" t="s">
        <v>328</v>
      </c>
      <c r="H294" s="71">
        <f>H295</f>
        <v>394.4928</v>
      </c>
    </row>
    <row r="295" spans="1:8" s="53" customFormat="1" ht="12.75">
      <c r="A295" s="28"/>
      <c r="B295" s="14" t="s">
        <v>0</v>
      </c>
      <c r="C295" s="17" t="s">
        <v>14</v>
      </c>
      <c r="D295" s="14" t="s">
        <v>40</v>
      </c>
      <c r="E295" s="17" t="s">
        <v>129</v>
      </c>
      <c r="F295" s="14"/>
      <c r="G295" s="18" t="s">
        <v>185</v>
      </c>
      <c r="H295" s="71">
        <f>H296</f>
        <v>394.4928</v>
      </c>
    </row>
    <row r="296" spans="1:8" s="53" customFormat="1" ht="25.5">
      <c r="A296" s="28"/>
      <c r="B296" s="14" t="s">
        <v>0</v>
      </c>
      <c r="C296" s="17" t="s">
        <v>14</v>
      </c>
      <c r="D296" s="14" t="s">
        <v>40</v>
      </c>
      <c r="E296" s="17" t="s">
        <v>368</v>
      </c>
      <c r="F296" s="14"/>
      <c r="G296" s="18" t="s">
        <v>369</v>
      </c>
      <c r="H296" s="71">
        <f>H297</f>
        <v>394.4928</v>
      </c>
    </row>
    <row r="297" spans="1:8" s="53" customFormat="1" ht="25.5">
      <c r="A297" s="28"/>
      <c r="B297" s="14" t="s">
        <v>0</v>
      </c>
      <c r="C297" s="17" t="s">
        <v>14</v>
      </c>
      <c r="D297" s="14" t="s">
        <v>40</v>
      </c>
      <c r="E297" s="17" t="s">
        <v>370</v>
      </c>
      <c r="F297" s="14"/>
      <c r="G297" s="18" t="s">
        <v>68</v>
      </c>
      <c r="H297" s="71">
        <f>H298</f>
        <v>394.4928</v>
      </c>
    </row>
    <row r="298" spans="1:8" s="53" customFormat="1" ht="25.5">
      <c r="A298" s="28"/>
      <c r="B298" s="14" t="s">
        <v>0</v>
      </c>
      <c r="C298" s="17" t="s">
        <v>14</v>
      </c>
      <c r="D298" s="14" t="s">
        <v>40</v>
      </c>
      <c r="E298" s="17" t="s">
        <v>370</v>
      </c>
      <c r="F298" s="14" t="s">
        <v>35</v>
      </c>
      <c r="G298" s="18" t="s">
        <v>134</v>
      </c>
      <c r="H298" s="71">
        <v>394.4928</v>
      </c>
    </row>
    <row r="299" spans="1:8" s="55" customFormat="1" ht="12.75">
      <c r="A299" s="28"/>
      <c r="B299" s="14" t="s">
        <v>0</v>
      </c>
      <c r="C299" s="17" t="s">
        <v>14</v>
      </c>
      <c r="D299" s="14" t="s">
        <v>40</v>
      </c>
      <c r="E299" s="17" t="s">
        <v>83</v>
      </c>
      <c r="F299" s="14"/>
      <c r="G299" s="18" t="s">
        <v>45</v>
      </c>
      <c r="H299" s="71">
        <f>H300</f>
        <v>211.88656</v>
      </c>
    </row>
    <row r="300" spans="1:8" ht="12.75">
      <c r="A300" s="28"/>
      <c r="B300" s="14" t="s">
        <v>0</v>
      </c>
      <c r="C300" s="17" t="s">
        <v>14</v>
      </c>
      <c r="D300" s="14" t="s">
        <v>40</v>
      </c>
      <c r="E300" s="17" t="s">
        <v>83</v>
      </c>
      <c r="F300" s="14"/>
      <c r="G300" s="18" t="s">
        <v>45</v>
      </c>
      <c r="H300" s="71">
        <f>H301</f>
        <v>211.88656</v>
      </c>
    </row>
    <row r="301" spans="1:8" ht="12.75">
      <c r="A301" s="28"/>
      <c r="B301" s="14" t="s">
        <v>0</v>
      </c>
      <c r="C301" s="17" t="s">
        <v>14</v>
      </c>
      <c r="D301" s="14" t="s">
        <v>40</v>
      </c>
      <c r="E301" s="17" t="s">
        <v>83</v>
      </c>
      <c r="F301" s="14"/>
      <c r="G301" s="18" t="s">
        <v>45</v>
      </c>
      <c r="H301" s="71">
        <f>H302+H304</f>
        <v>211.88656</v>
      </c>
    </row>
    <row r="302" spans="1:8" ht="12.75">
      <c r="A302" s="28"/>
      <c r="B302" s="14" t="s">
        <v>0</v>
      </c>
      <c r="C302" s="17" t="s">
        <v>14</v>
      </c>
      <c r="D302" s="14" t="s">
        <v>40</v>
      </c>
      <c r="E302" s="17" t="s">
        <v>132</v>
      </c>
      <c r="F302" s="14"/>
      <c r="G302" s="18" t="s">
        <v>63</v>
      </c>
      <c r="H302" s="71">
        <f>H303</f>
        <v>183.88656</v>
      </c>
    </row>
    <row r="303" spans="1:8" ht="25.5">
      <c r="A303" s="14"/>
      <c r="B303" s="14" t="s">
        <v>0</v>
      </c>
      <c r="C303" s="17" t="s">
        <v>14</v>
      </c>
      <c r="D303" s="14" t="s">
        <v>40</v>
      </c>
      <c r="E303" s="17" t="s">
        <v>132</v>
      </c>
      <c r="F303" s="14" t="s">
        <v>35</v>
      </c>
      <c r="G303" s="18" t="s">
        <v>134</v>
      </c>
      <c r="H303" s="71">
        <v>183.88656</v>
      </c>
    </row>
    <row r="304" spans="1:8" ht="25.5">
      <c r="A304" s="23"/>
      <c r="B304" s="14" t="s">
        <v>0</v>
      </c>
      <c r="C304" s="17" t="s">
        <v>14</v>
      </c>
      <c r="D304" s="14" t="s">
        <v>40</v>
      </c>
      <c r="E304" s="17" t="s">
        <v>175</v>
      </c>
      <c r="F304" s="14"/>
      <c r="G304" s="18" t="s">
        <v>176</v>
      </c>
      <c r="H304" s="86">
        <f>H305</f>
        <v>28</v>
      </c>
    </row>
    <row r="305" spans="1:8" ht="12.75">
      <c r="A305" s="23"/>
      <c r="B305" s="14" t="s">
        <v>0</v>
      </c>
      <c r="C305" s="17" t="s">
        <v>14</v>
      </c>
      <c r="D305" s="14" t="s">
        <v>40</v>
      </c>
      <c r="E305" s="17" t="s">
        <v>175</v>
      </c>
      <c r="F305" s="14" t="s">
        <v>42</v>
      </c>
      <c r="G305" s="18" t="s">
        <v>43</v>
      </c>
      <c r="H305" s="86">
        <v>28</v>
      </c>
    </row>
    <row r="306" spans="1:8" s="52" customFormat="1" ht="12.75">
      <c r="A306" s="20"/>
      <c r="B306" s="19" t="s">
        <v>0</v>
      </c>
      <c r="C306" s="9" t="s">
        <v>22</v>
      </c>
      <c r="D306" s="19"/>
      <c r="E306" s="9"/>
      <c r="F306" s="19"/>
      <c r="G306" s="10" t="s">
        <v>60</v>
      </c>
      <c r="H306" s="85">
        <f aca="true" t="shared" si="0" ref="H306:H316">H307</f>
        <v>200</v>
      </c>
    </row>
    <row r="307" spans="1:8" s="53" customFormat="1" ht="12.75">
      <c r="A307" s="27"/>
      <c r="B307" s="14" t="s">
        <v>0</v>
      </c>
      <c r="C307" s="12" t="s">
        <v>22</v>
      </c>
      <c r="D307" s="13" t="s">
        <v>16</v>
      </c>
      <c r="E307" s="12"/>
      <c r="F307" s="13"/>
      <c r="G307" s="15" t="s">
        <v>32</v>
      </c>
      <c r="H307" s="72">
        <f>H308+H313</f>
        <v>200</v>
      </c>
    </row>
    <row r="308" spans="1:8" s="53" customFormat="1" ht="24">
      <c r="A308" s="28"/>
      <c r="B308" s="14" t="s">
        <v>0</v>
      </c>
      <c r="C308" s="17" t="s">
        <v>22</v>
      </c>
      <c r="D308" s="14" t="s">
        <v>16</v>
      </c>
      <c r="E308" s="17" t="s">
        <v>198</v>
      </c>
      <c r="F308" s="14"/>
      <c r="G308" s="21" t="s">
        <v>197</v>
      </c>
      <c r="H308" s="71">
        <f>H309</f>
        <v>200</v>
      </c>
    </row>
    <row r="309" spans="1:8" s="53" customFormat="1" ht="51">
      <c r="A309" s="28"/>
      <c r="B309" s="14" t="s">
        <v>0</v>
      </c>
      <c r="C309" s="17" t="s">
        <v>22</v>
      </c>
      <c r="D309" s="14" t="s">
        <v>16</v>
      </c>
      <c r="E309" s="17" t="s">
        <v>199</v>
      </c>
      <c r="F309" s="14"/>
      <c r="G309" s="18" t="s">
        <v>349</v>
      </c>
      <c r="H309" s="71">
        <f>H310</f>
        <v>200</v>
      </c>
    </row>
    <row r="310" spans="1:8" s="53" customFormat="1" ht="25.5">
      <c r="A310" s="28"/>
      <c r="B310" s="14" t="s">
        <v>0</v>
      </c>
      <c r="C310" s="17" t="s">
        <v>22</v>
      </c>
      <c r="D310" s="14" t="s">
        <v>16</v>
      </c>
      <c r="E310" s="17" t="s">
        <v>200</v>
      </c>
      <c r="F310" s="14"/>
      <c r="G310" s="18" t="s">
        <v>68</v>
      </c>
      <c r="H310" s="71">
        <f>H311+H312</f>
        <v>200</v>
      </c>
    </row>
    <row r="311" spans="1:8" s="53" customFormat="1" ht="25.5" hidden="1">
      <c r="A311" s="28"/>
      <c r="B311" s="14" t="s">
        <v>0</v>
      </c>
      <c r="C311" s="17" t="s">
        <v>22</v>
      </c>
      <c r="D311" s="14" t="s">
        <v>16</v>
      </c>
      <c r="E311" s="17" t="s">
        <v>200</v>
      </c>
      <c r="F311" s="14" t="s">
        <v>35</v>
      </c>
      <c r="G311" s="18" t="s">
        <v>134</v>
      </c>
      <c r="H311" s="71">
        <v>0</v>
      </c>
    </row>
    <row r="312" spans="1:8" s="53" customFormat="1" ht="26.25" thickBot="1">
      <c r="A312" s="28"/>
      <c r="B312" s="14" t="s">
        <v>0</v>
      </c>
      <c r="C312" s="17" t="s">
        <v>22</v>
      </c>
      <c r="D312" s="14" t="s">
        <v>16</v>
      </c>
      <c r="E312" s="17" t="s">
        <v>200</v>
      </c>
      <c r="F312" s="14" t="s">
        <v>35</v>
      </c>
      <c r="G312" s="18" t="s">
        <v>134</v>
      </c>
      <c r="H312" s="71">
        <v>200</v>
      </c>
    </row>
    <row r="313" spans="1:8" s="53" customFormat="1" ht="13.5" hidden="1" thickBot="1">
      <c r="A313" s="28"/>
      <c r="B313" s="14" t="s">
        <v>0</v>
      </c>
      <c r="C313" s="17" t="s">
        <v>22</v>
      </c>
      <c r="D313" s="14" t="s">
        <v>16</v>
      </c>
      <c r="E313" s="17" t="s">
        <v>83</v>
      </c>
      <c r="F313" s="14"/>
      <c r="G313" s="18" t="s">
        <v>45</v>
      </c>
      <c r="H313" s="71">
        <f t="shared" si="0"/>
        <v>0</v>
      </c>
    </row>
    <row r="314" spans="1:8" s="53" customFormat="1" ht="13.5" hidden="1" thickBot="1">
      <c r="A314" s="11"/>
      <c r="B314" s="14" t="s">
        <v>0</v>
      </c>
      <c r="C314" s="17" t="s">
        <v>22</v>
      </c>
      <c r="D314" s="14" t="s">
        <v>16</v>
      </c>
      <c r="E314" s="17" t="s">
        <v>83</v>
      </c>
      <c r="F314" s="14"/>
      <c r="G314" s="18" t="s">
        <v>45</v>
      </c>
      <c r="H314" s="71">
        <f t="shared" si="0"/>
        <v>0</v>
      </c>
    </row>
    <row r="315" spans="1:8" s="53" customFormat="1" ht="13.5" hidden="1" thickBot="1">
      <c r="A315" s="28"/>
      <c r="B315" s="14" t="s">
        <v>0</v>
      </c>
      <c r="C315" s="17" t="s">
        <v>22</v>
      </c>
      <c r="D315" s="14" t="s">
        <v>16</v>
      </c>
      <c r="E315" s="17" t="s">
        <v>83</v>
      </c>
      <c r="F315" s="14"/>
      <c r="G315" s="18" t="s">
        <v>45</v>
      </c>
      <c r="H315" s="71">
        <f t="shared" si="0"/>
        <v>0</v>
      </c>
    </row>
    <row r="316" spans="1:8" s="53" customFormat="1" ht="13.5" hidden="1" thickBot="1">
      <c r="A316" s="28"/>
      <c r="B316" s="14" t="s">
        <v>0</v>
      </c>
      <c r="C316" s="17" t="s">
        <v>22</v>
      </c>
      <c r="D316" s="14" t="s">
        <v>16</v>
      </c>
      <c r="E316" s="17" t="s">
        <v>133</v>
      </c>
      <c r="F316" s="14"/>
      <c r="G316" s="18" t="s">
        <v>64</v>
      </c>
      <c r="H316" s="71">
        <f t="shared" si="0"/>
        <v>0</v>
      </c>
    </row>
    <row r="317" spans="1:8" s="53" customFormat="1" ht="26.25" hidden="1" thickBot="1">
      <c r="A317" s="28"/>
      <c r="B317" s="14" t="s">
        <v>0</v>
      </c>
      <c r="C317" s="17" t="s">
        <v>22</v>
      </c>
      <c r="D317" s="14" t="s">
        <v>16</v>
      </c>
      <c r="E317" s="17" t="s">
        <v>133</v>
      </c>
      <c r="F317" s="14" t="s">
        <v>35</v>
      </c>
      <c r="G317" s="18" t="s">
        <v>134</v>
      </c>
      <c r="H317" s="71"/>
    </row>
    <row r="318" spans="1:8" s="53" customFormat="1" ht="12.75">
      <c r="A318" s="74"/>
      <c r="B318" s="32"/>
      <c r="C318" s="75"/>
      <c r="D318" s="76"/>
      <c r="E318" s="75"/>
      <c r="F318" s="76"/>
      <c r="G318" s="77" t="s">
        <v>61</v>
      </c>
      <c r="H318" s="88">
        <f>H306+H286+H265+H143+H114+H100+H91+H24</f>
        <v>280543.27643</v>
      </c>
    </row>
    <row r="320" ht="12.75">
      <c r="H320" s="79"/>
    </row>
    <row r="323" ht="12.75">
      <c r="H323" s="79"/>
    </row>
  </sheetData>
  <sheetProtection/>
  <mergeCells count="20">
    <mergeCell ref="A10:H10"/>
    <mergeCell ref="A11:H11"/>
    <mergeCell ref="A12:H12"/>
    <mergeCell ref="A13:H13"/>
    <mergeCell ref="A16:H16"/>
    <mergeCell ref="A19:A21"/>
    <mergeCell ref="B19:F19"/>
    <mergeCell ref="G19:G21"/>
    <mergeCell ref="H19:H21"/>
    <mergeCell ref="B20:B21"/>
    <mergeCell ref="A9:H9"/>
    <mergeCell ref="C20:C21"/>
    <mergeCell ref="D20:D21"/>
    <mergeCell ref="E20:E21"/>
    <mergeCell ref="F20:F21"/>
    <mergeCell ref="A1:H1"/>
    <mergeCell ref="A2:H2"/>
    <mergeCell ref="A3:H3"/>
    <mergeCell ref="A4:H4"/>
    <mergeCell ref="A5:H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2">
      <selection activeCell="C30" sqref="C30"/>
    </sheetView>
  </sheetViews>
  <sheetFormatPr defaultColWidth="9.140625" defaultRowHeight="12.75"/>
  <cols>
    <col min="1" max="1" width="12.7109375" style="43" customWidth="1"/>
    <col min="2" max="2" width="44.7109375" style="43" customWidth="1"/>
    <col min="3" max="3" width="40.140625" style="43" customWidth="1"/>
    <col min="4" max="5" width="9.140625" style="43" customWidth="1"/>
    <col min="6" max="6" width="14.28125" style="43" bestFit="1" customWidth="1"/>
    <col min="7" max="7" width="9.140625" style="43" customWidth="1"/>
    <col min="8" max="8" width="13.140625" style="43" bestFit="1" customWidth="1"/>
    <col min="9" max="16384" width="9.140625" style="43" customWidth="1"/>
  </cols>
  <sheetData>
    <row r="1" spans="1:8" s="44" customFormat="1" ht="18.75">
      <c r="A1" s="212" t="s">
        <v>77</v>
      </c>
      <c r="B1" s="212"/>
      <c r="C1" s="212"/>
      <c r="D1" s="60"/>
      <c r="E1" s="60"/>
      <c r="F1" s="60"/>
      <c r="G1" s="60"/>
      <c r="H1" s="60"/>
    </row>
    <row r="2" spans="1:8" s="44" customFormat="1" ht="18.75">
      <c r="A2" s="212" t="s">
        <v>75</v>
      </c>
      <c r="B2" s="212"/>
      <c r="C2" s="212"/>
      <c r="D2" s="60"/>
      <c r="E2" s="60"/>
      <c r="F2" s="60"/>
      <c r="G2" s="60"/>
      <c r="H2" s="60"/>
    </row>
    <row r="3" spans="1:8" s="44" customFormat="1" ht="18.75">
      <c r="A3" s="212" t="s">
        <v>425</v>
      </c>
      <c r="B3" s="212"/>
      <c r="C3" s="212"/>
      <c r="D3" s="60"/>
      <c r="E3" s="60"/>
      <c r="F3" s="60"/>
      <c r="G3" s="60"/>
      <c r="H3" s="60"/>
    </row>
    <row r="4" spans="1:8" s="44" customFormat="1" ht="18.75">
      <c r="A4" s="212" t="s">
        <v>392</v>
      </c>
      <c r="B4" s="212"/>
      <c r="C4" s="212"/>
      <c r="D4" s="60"/>
      <c r="E4" s="60"/>
      <c r="F4" s="60"/>
      <c r="G4" s="60"/>
      <c r="H4" s="60"/>
    </row>
    <row r="5" spans="1:8" s="44" customFormat="1" ht="18.75">
      <c r="A5" s="212" t="s">
        <v>434</v>
      </c>
      <c r="B5" s="212"/>
      <c r="C5" s="212"/>
      <c r="D5" s="60"/>
      <c r="E5" s="60"/>
      <c r="F5" s="60"/>
      <c r="G5" s="60"/>
      <c r="H5" s="60"/>
    </row>
    <row r="9" spans="1:3" s="44" customFormat="1" ht="18.75">
      <c r="A9" s="212" t="s">
        <v>77</v>
      </c>
      <c r="B9" s="212"/>
      <c r="C9" s="212"/>
    </row>
    <row r="10" spans="1:3" s="44" customFormat="1" ht="18.75">
      <c r="A10" s="212" t="s">
        <v>75</v>
      </c>
      <c r="B10" s="212"/>
      <c r="C10" s="212"/>
    </row>
    <row r="11" spans="1:3" s="44" customFormat="1" ht="18.75">
      <c r="A11" s="212" t="s">
        <v>392</v>
      </c>
      <c r="B11" s="212"/>
      <c r="C11" s="212"/>
    </row>
    <row r="12" spans="1:3" s="44" customFormat="1" ht="18.75">
      <c r="A12" s="212" t="s">
        <v>419</v>
      </c>
      <c r="B12" s="212"/>
      <c r="C12" s="212"/>
    </row>
    <row r="13" spans="1:5" s="44" customFormat="1" ht="18.75">
      <c r="A13" s="39"/>
      <c r="B13" s="39"/>
      <c r="C13" s="50"/>
      <c r="D13" s="38"/>
      <c r="E13" s="39"/>
    </row>
    <row r="14" spans="1:5" s="44" customFormat="1" ht="15">
      <c r="A14" s="39"/>
      <c r="B14" s="39"/>
      <c r="C14" s="39"/>
      <c r="D14" s="38"/>
      <c r="E14" s="39"/>
    </row>
    <row r="15" spans="1:3" ht="48.75" customHeight="1">
      <c r="A15" s="226" t="s">
        <v>409</v>
      </c>
      <c r="B15" s="226"/>
      <c r="C15" s="226"/>
    </row>
    <row r="16" spans="1:3" ht="15.75">
      <c r="A16" s="44"/>
      <c r="B16" s="44"/>
      <c r="C16" s="44"/>
    </row>
    <row r="17" spans="1:3" ht="16.5" customHeight="1">
      <c r="A17" s="44"/>
      <c r="B17" s="40"/>
      <c r="C17" s="45" t="s">
        <v>46</v>
      </c>
    </row>
    <row r="18" spans="1:3" ht="15.75">
      <c r="A18" s="42" t="s">
        <v>81</v>
      </c>
      <c r="B18" s="42" t="s">
        <v>82</v>
      </c>
      <c r="C18" s="42" t="s">
        <v>410</v>
      </c>
    </row>
    <row r="19" spans="1:3" s="46" customFormat="1" ht="15">
      <c r="A19" s="41">
        <v>1</v>
      </c>
      <c r="B19" s="41">
        <v>2</v>
      </c>
      <c r="C19" s="41">
        <v>3</v>
      </c>
    </row>
    <row r="20" spans="1:3" s="47" customFormat="1" ht="63.75">
      <c r="A20" s="61">
        <v>1</v>
      </c>
      <c r="B20" s="62" t="s">
        <v>328</v>
      </c>
      <c r="C20" s="64">
        <v>214007.31555</v>
      </c>
    </row>
    <row r="21" spans="1:8" ht="72" customHeight="1">
      <c r="A21" s="41">
        <v>2</v>
      </c>
      <c r="B21" s="63" t="s">
        <v>329</v>
      </c>
      <c r="C21" s="66">
        <v>40</v>
      </c>
      <c r="H21" s="78"/>
    </row>
    <row r="22" spans="1:8" ht="48" customHeight="1">
      <c r="A22" s="41">
        <v>3</v>
      </c>
      <c r="B22" s="63" t="s">
        <v>389</v>
      </c>
      <c r="C22" s="66">
        <v>300</v>
      </c>
      <c r="H22" s="78"/>
    </row>
    <row r="23" spans="1:8" ht="59.25" customHeight="1">
      <c r="A23" s="41">
        <v>4</v>
      </c>
      <c r="B23" s="63" t="s">
        <v>330</v>
      </c>
      <c r="C23" s="66">
        <v>18554.4999</v>
      </c>
      <c r="F23" s="78"/>
      <c r="H23" s="78"/>
    </row>
    <row r="24" spans="1:8" ht="53.25" customHeight="1">
      <c r="A24" s="41">
        <v>5</v>
      </c>
      <c r="B24" s="63" t="s">
        <v>331</v>
      </c>
      <c r="C24" s="66">
        <v>40</v>
      </c>
      <c r="F24" s="78"/>
      <c r="H24" s="78"/>
    </row>
    <row r="25" spans="1:8" ht="65.25" customHeight="1">
      <c r="A25" s="41">
        <v>7</v>
      </c>
      <c r="B25" s="63" t="s">
        <v>332</v>
      </c>
      <c r="C25" s="66">
        <v>1300</v>
      </c>
      <c r="F25" s="78"/>
      <c r="H25" s="78"/>
    </row>
    <row r="26" spans="1:8" ht="65.25" customHeight="1">
      <c r="A26" s="41">
        <v>8</v>
      </c>
      <c r="B26" s="63" t="s">
        <v>197</v>
      </c>
      <c r="C26" s="66">
        <v>200</v>
      </c>
      <c r="F26" s="78"/>
      <c r="H26" s="78"/>
    </row>
    <row r="27" spans="1:3" ht="33" customHeight="1">
      <c r="A27" s="41">
        <v>9</v>
      </c>
      <c r="B27" s="63" t="s">
        <v>45</v>
      </c>
      <c r="C27" s="66">
        <v>46101.46098</v>
      </c>
    </row>
    <row r="28" spans="1:3" ht="15.75">
      <c r="A28" s="48"/>
      <c r="B28" s="49" t="s">
        <v>74</v>
      </c>
      <c r="C28" s="65">
        <f>SUM(C20:C27)</f>
        <v>280543.27642999997</v>
      </c>
    </row>
    <row r="29" spans="1:3" ht="15.75">
      <c r="A29" s="44"/>
      <c r="B29" s="44"/>
      <c r="C29" s="44"/>
    </row>
    <row r="30" spans="1:3" ht="15.75">
      <c r="A30" s="44"/>
      <c r="B30" s="44"/>
      <c r="C30" s="80"/>
    </row>
    <row r="31" ht="15.75">
      <c r="C31" s="78"/>
    </row>
  </sheetData>
  <sheetProtection/>
  <mergeCells count="10">
    <mergeCell ref="A10:C10"/>
    <mergeCell ref="A11:C11"/>
    <mergeCell ref="A12:C12"/>
    <mergeCell ref="A15:C15"/>
    <mergeCell ref="A9:C9"/>
    <mergeCell ref="A1:C1"/>
    <mergeCell ref="A2:C2"/>
    <mergeCell ref="A3:C3"/>
    <mergeCell ref="A4:C4"/>
    <mergeCell ref="A5:C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5.7109375" style="0" customWidth="1"/>
    <col min="4" max="4" width="8.7109375" style="0" customWidth="1"/>
    <col min="5" max="5" width="10.57421875" style="0" customWidth="1"/>
    <col min="6" max="6" width="8.421875" style="0" customWidth="1"/>
    <col min="7" max="7" width="14.8515625" style="0" customWidth="1"/>
    <col min="8" max="8" width="14.00390625" style="0" customWidth="1"/>
  </cols>
  <sheetData>
    <row r="1" spans="1:8" s="44" customFormat="1" ht="18.75">
      <c r="A1" s="212" t="s">
        <v>78</v>
      </c>
      <c r="B1" s="212"/>
      <c r="C1" s="212"/>
      <c r="D1" s="212"/>
      <c r="E1" s="212"/>
      <c r="F1" s="212"/>
      <c r="G1" s="212"/>
      <c r="H1" s="212"/>
    </row>
    <row r="2" spans="1:8" s="44" customFormat="1" ht="18.75">
      <c r="A2" s="212" t="s">
        <v>75</v>
      </c>
      <c r="B2" s="212"/>
      <c r="C2" s="212"/>
      <c r="D2" s="212"/>
      <c r="E2" s="212"/>
      <c r="F2" s="212"/>
      <c r="G2" s="212"/>
      <c r="H2" s="212"/>
    </row>
    <row r="3" spans="1:8" s="44" customFormat="1" ht="18.75">
      <c r="A3" s="212" t="s">
        <v>425</v>
      </c>
      <c r="B3" s="212"/>
      <c r="C3" s="212"/>
      <c r="D3" s="212"/>
      <c r="E3" s="212"/>
      <c r="F3" s="212"/>
      <c r="G3" s="212"/>
      <c r="H3" s="212"/>
    </row>
    <row r="4" spans="1:8" s="44" customFormat="1" ht="18.75">
      <c r="A4" s="212" t="s">
        <v>392</v>
      </c>
      <c r="B4" s="212"/>
      <c r="C4" s="212"/>
      <c r="D4" s="212"/>
      <c r="E4" s="212"/>
      <c r="F4" s="212"/>
      <c r="G4" s="212"/>
      <c r="H4" s="212"/>
    </row>
    <row r="5" spans="1:8" s="44" customFormat="1" ht="18.75">
      <c r="A5" s="212" t="s">
        <v>434</v>
      </c>
      <c r="B5" s="212"/>
      <c r="C5" s="212"/>
      <c r="D5" s="212"/>
      <c r="E5" s="212"/>
      <c r="F5" s="212"/>
      <c r="G5" s="212"/>
      <c r="H5" s="212"/>
    </row>
    <row r="9" spans="1:8" s="44" customFormat="1" ht="18.75">
      <c r="A9" s="212" t="s">
        <v>78</v>
      </c>
      <c r="B9" s="212"/>
      <c r="C9" s="212"/>
      <c r="D9" s="212"/>
      <c r="E9" s="212"/>
      <c r="F9" s="212"/>
      <c r="G9" s="212"/>
      <c r="H9" s="212"/>
    </row>
    <row r="10" spans="1:8" s="44" customFormat="1" ht="18.75">
      <c r="A10" s="212" t="s">
        <v>75</v>
      </c>
      <c r="B10" s="212"/>
      <c r="C10" s="212"/>
      <c r="D10" s="212"/>
      <c r="E10" s="212"/>
      <c r="F10" s="212"/>
      <c r="G10" s="212"/>
      <c r="H10" s="212"/>
    </row>
    <row r="11" spans="1:8" s="44" customFormat="1" ht="18.75">
      <c r="A11" s="212" t="s">
        <v>392</v>
      </c>
      <c r="B11" s="212"/>
      <c r="C11" s="212"/>
      <c r="D11" s="212"/>
      <c r="E11" s="212"/>
      <c r="F11" s="212"/>
      <c r="G11" s="212"/>
      <c r="H11" s="212"/>
    </row>
    <row r="12" spans="1:8" s="44" customFormat="1" ht="18.75">
      <c r="A12" s="212" t="s">
        <v>420</v>
      </c>
      <c r="B12" s="212"/>
      <c r="C12" s="212"/>
      <c r="D12" s="212"/>
      <c r="E12" s="212"/>
      <c r="F12" s="212"/>
      <c r="G12" s="212"/>
      <c r="H12" s="212"/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155"/>
      <c r="B14" s="155"/>
      <c r="C14" s="155"/>
      <c r="D14" s="155"/>
      <c r="E14" s="155"/>
      <c r="F14" s="155"/>
      <c r="G14" s="155"/>
      <c r="H14" s="155"/>
    </row>
    <row r="15" spans="1:8" ht="12.75">
      <c r="A15" s="59"/>
      <c r="B15" s="59"/>
      <c r="C15" s="59"/>
      <c r="D15" s="59"/>
      <c r="E15" s="59"/>
      <c r="F15" s="59"/>
      <c r="G15" s="59"/>
      <c r="H15" s="59"/>
    </row>
    <row r="16" spans="1:8" ht="15.75">
      <c r="A16" s="156"/>
      <c r="B16" s="157"/>
      <c r="C16" s="157"/>
      <c r="D16" s="156"/>
      <c r="E16" s="157"/>
      <c r="F16" s="157"/>
      <c r="G16" s="157"/>
      <c r="H16" s="157"/>
    </row>
    <row r="17" spans="1:8" ht="34.5" customHeight="1">
      <c r="A17" s="232" t="s">
        <v>411</v>
      </c>
      <c r="B17" s="232"/>
      <c r="C17" s="232"/>
      <c r="D17" s="232"/>
      <c r="E17" s="232"/>
      <c r="F17" s="232"/>
      <c r="G17" s="232"/>
      <c r="H17" s="232"/>
    </row>
    <row r="18" spans="1:8" ht="15.75">
      <c r="A18" s="156"/>
      <c r="B18" s="157"/>
      <c r="C18" s="157"/>
      <c r="D18" s="156"/>
      <c r="E18" s="157"/>
      <c r="F18" s="157"/>
      <c r="G18" s="157"/>
      <c r="H18" s="157"/>
    </row>
    <row r="19" spans="1:8" ht="15.75">
      <c r="A19" s="156"/>
      <c r="B19" s="157"/>
      <c r="C19" s="157"/>
      <c r="D19" s="156"/>
      <c r="E19" s="157"/>
      <c r="F19" s="157"/>
      <c r="G19" s="157"/>
      <c r="H19" s="158" t="s">
        <v>321</v>
      </c>
    </row>
    <row r="20" spans="1:8" ht="12.75">
      <c r="A20" s="233" t="s">
        <v>81</v>
      </c>
      <c r="B20" s="234" t="s">
        <v>322</v>
      </c>
      <c r="C20" s="234" t="s">
        <v>310</v>
      </c>
      <c r="D20" s="234"/>
      <c r="E20" s="234"/>
      <c r="F20" s="234"/>
      <c r="G20" s="234" t="s">
        <v>323</v>
      </c>
      <c r="H20" s="234" t="s">
        <v>5</v>
      </c>
    </row>
    <row r="21" spans="1:8" ht="38.25">
      <c r="A21" s="233"/>
      <c r="B21" s="234"/>
      <c r="C21" s="160" t="s">
        <v>312</v>
      </c>
      <c r="D21" s="159" t="s">
        <v>313</v>
      </c>
      <c r="E21" s="160" t="s">
        <v>314</v>
      </c>
      <c r="F21" s="160" t="s">
        <v>24</v>
      </c>
      <c r="G21" s="234"/>
      <c r="H21" s="234"/>
    </row>
    <row r="22" spans="1:13" ht="12.75">
      <c r="A22" s="159">
        <v>1</v>
      </c>
      <c r="B22" s="160">
        <v>2</v>
      </c>
      <c r="C22" s="160">
        <v>3</v>
      </c>
      <c r="D22" s="159">
        <v>4</v>
      </c>
      <c r="E22" s="160">
        <v>5</v>
      </c>
      <c r="F22" s="160">
        <v>6</v>
      </c>
      <c r="G22" s="160">
        <v>7</v>
      </c>
      <c r="H22" s="160">
        <v>8</v>
      </c>
      <c r="I22" s="161"/>
      <c r="J22" s="161"/>
      <c r="K22" s="161"/>
      <c r="L22" s="161"/>
      <c r="M22" s="161"/>
    </row>
    <row r="23" spans="1:13" ht="27" hidden="1">
      <c r="A23" s="162"/>
      <c r="B23" s="163" t="s">
        <v>324</v>
      </c>
      <c r="C23" s="164"/>
      <c r="D23" s="165"/>
      <c r="E23" s="164"/>
      <c r="F23" s="164"/>
      <c r="G23" s="164"/>
      <c r="H23" s="166">
        <f>H24</f>
        <v>0</v>
      </c>
      <c r="I23" s="161"/>
      <c r="J23" s="161"/>
      <c r="K23" s="161"/>
      <c r="L23" s="161"/>
      <c r="M23" s="161"/>
    </row>
    <row r="24" spans="1:13" ht="89.25" hidden="1">
      <c r="A24" s="165" t="s">
        <v>316</v>
      </c>
      <c r="B24" s="164" t="s">
        <v>328</v>
      </c>
      <c r="C24" s="164"/>
      <c r="D24" s="165"/>
      <c r="E24" s="164"/>
      <c r="F24" s="164"/>
      <c r="G24" s="164"/>
      <c r="H24" s="167">
        <f>H25</f>
        <v>0</v>
      </c>
      <c r="I24" s="161"/>
      <c r="J24" s="161"/>
      <c r="K24" s="161"/>
      <c r="L24" s="161"/>
      <c r="M24" s="161"/>
    </row>
    <row r="25" spans="1:13" ht="25.5" hidden="1">
      <c r="A25" s="165" t="s">
        <v>318</v>
      </c>
      <c r="B25" s="164" t="s">
        <v>185</v>
      </c>
      <c r="C25" s="164"/>
      <c r="D25" s="165"/>
      <c r="E25" s="164"/>
      <c r="F25" s="164"/>
      <c r="G25" s="164"/>
      <c r="H25" s="167">
        <f>H26</f>
        <v>0</v>
      </c>
      <c r="I25" s="161"/>
      <c r="J25" s="161"/>
      <c r="K25" s="161"/>
      <c r="L25" s="161"/>
      <c r="M25" s="161"/>
    </row>
    <row r="26" spans="1:13" ht="76.5" hidden="1">
      <c r="A26" s="165" t="s">
        <v>319</v>
      </c>
      <c r="B26" s="164" t="s">
        <v>169</v>
      </c>
      <c r="C26" s="164">
        <v>941</v>
      </c>
      <c r="D26" s="165" t="s">
        <v>325</v>
      </c>
      <c r="E26" s="164" t="s">
        <v>186</v>
      </c>
      <c r="F26" s="164">
        <v>400</v>
      </c>
      <c r="G26" s="168" t="s">
        <v>1</v>
      </c>
      <c r="H26" s="167">
        <v>0</v>
      </c>
      <c r="I26" s="161"/>
      <c r="J26" s="161"/>
      <c r="K26" s="161"/>
      <c r="L26" s="161"/>
      <c r="M26" s="161"/>
    </row>
    <row r="27" spans="1:13" ht="27">
      <c r="A27" s="189"/>
      <c r="B27" s="113" t="s">
        <v>326</v>
      </c>
      <c r="C27" s="190"/>
      <c r="D27" s="190"/>
      <c r="E27" s="190"/>
      <c r="F27" s="190"/>
      <c r="G27" s="191"/>
      <c r="H27" s="192">
        <f>H28+H31+H34</f>
        <v>81244.12135</v>
      </c>
      <c r="I27" s="169"/>
      <c r="J27" s="169"/>
      <c r="K27" s="169"/>
      <c r="L27" s="169"/>
      <c r="M27" s="169"/>
    </row>
    <row r="28" spans="1:13" ht="89.25">
      <c r="A28" s="159" t="s">
        <v>6</v>
      </c>
      <c r="B28" s="193" t="s">
        <v>328</v>
      </c>
      <c r="C28" s="190"/>
      <c r="D28" s="190"/>
      <c r="E28" s="190"/>
      <c r="F28" s="190"/>
      <c r="G28" s="191"/>
      <c r="H28" s="194">
        <f>H29</f>
        <v>70944.12385</v>
      </c>
      <c r="I28" s="169"/>
      <c r="J28" s="169"/>
      <c r="K28" s="169"/>
      <c r="L28" s="169"/>
      <c r="M28" s="169"/>
    </row>
    <row r="29" spans="1:13" ht="25.5">
      <c r="A29" s="159" t="s">
        <v>316</v>
      </c>
      <c r="B29" s="193" t="s">
        <v>185</v>
      </c>
      <c r="C29" s="190"/>
      <c r="D29" s="190"/>
      <c r="E29" s="190"/>
      <c r="F29" s="190"/>
      <c r="G29" s="191"/>
      <c r="H29" s="194">
        <f>H30</f>
        <v>70944.12385</v>
      </c>
      <c r="I29" s="169"/>
      <c r="J29" s="169"/>
      <c r="K29" s="169"/>
      <c r="L29" s="169"/>
      <c r="M29" s="169"/>
    </row>
    <row r="30" spans="1:13" ht="106.5" customHeight="1">
      <c r="A30" s="159" t="s">
        <v>318</v>
      </c>
      <c r="B30" s="195" t="s">
        <v>169</v>
      </c>
      <c r="C30" s="159" t="s">
        <v>0</v>
      </c>
      <c r="D30" s="159" t="s">
        <v>325</v>
      </c>
      <c r="E30" s="196" t="s">
        <v>195</v>
      </c>
      <c r="F30" s="196" t="s">
        <v>170</v>
      </c>
      <c r="G30" s="197" t="s">
        <v>1</v>
      </c>
      <c r="H30" s="194">
        <f>67383.12385+3561</f>
        <v>70944.12385</v>
      </c>
      <c r="I30" s="170"/>
      <c r="J30" s="170"/>
      <c r="K30" s="170"/>
      <c r="L30" s="170"/>
      <c r="M30" s="170"/>
    </row>
    <row r="31" spans="1:13" ht="106.5" customHeight="1">
      <c r="A31" s="159" t="s">
        <v>11</v>
      </c>
      <c r="B31" s="195" t="s">
        <v>341</v>
      </c>
      <c r="C31" s="159"/>
      <c r="D31" s="159"/>
      <c r="E31" s="196"/>
      <c r="F31" s="196"/>
      <c r="G31" s="197"/>
      <c r="H31" s="194">
        <f>H32</f>
        <v>10000</v>
      </c>
      <c r="I31" s="170"/>
      <c r="J31" s="170"/>
      <c r="K31" s="170"/>
      <c r="L31" s="170"/>
      <c r="M31" s="170"/>
    </row>
    <row r="32" spans="1:13" ht="106.5" customHeight="1">
      <c r="A32" s="159" t="s">
        <v>375</v>
      </c>
      <c r="B32" s="195" t="s">
        <v>145</v>
      </c>
      <c r="C32" s="159"/>
      <c r="D32" s="159"/>
      <c r="E32" s="196"/>
      <c r="F32" s="196"/>
      <c r="G32" s="197"/>
      <c r="H32" s="194">
        <f>H33</f>
        <v>10000</v>
      </c>
      <c r="I32" s="170"/>
      <c r="J32" s="170"/>
      <c r="K32" s="170"/>
      <c r="L32" s="170"/>
      <c r="M32" s="170"/>
    </row>
    <row r="33" spans="1:13" ht="106.5" customHeight="1">
      <c r="A33" s="159" t="s">
        <v>376</v>
      </c>
      <c r="B33" s="195" t="s">
        <v>372</v>
      </c>
      <c r="C33" s="159" t="s">
        <v>0</v>
      </c>
      <c r="D33" s="159" t="s">
        <v>325</v>
      </c>
      <c r="E33" s="196" t="s">
        <v>373</v>
      </c>
      <c r="F33" s="196" t="s">
        <v>170</v>
      </c>
      <c r="G33" s="197" t="s">
        <v>1</v>
      </c>
      <c r="H33" s="194">
        <v>10000</v>
      </c>
      <c r="I33" s="170"/>
      <c r="J33" s="170"/>
      <c r="K33" s="170"/>
      <c r="L33" s="170"/>
      <c r="M33" s="170"/>
    </row>
    <row r="34" spans="1:13" ht="65.25" customHeight="1">
      <c r="A34" s="159" t="s">
        <v>13</v>
      </c>
      <c r="B34" s="195" t="s">
        <v>377</v>
      </c>
      <c r="C34" s="159"/>
      <c r="D34" s="159"/>
      <c r="E34" s="196"/>
      <c r="F34" s="196"/>
      <c r="G34" s="197"/>
      <c r="H34" s="194">
        <f>H35</f>
        <v>299.9975</v>
      </c>
      <c r="I34" s="170"/>
      <c r="J34" s="170"/>
      <c r="K34" s="170"/>
      <c r="L34" s="170"/>
      <c r="M34" s="170"/>
    </row>
    <row r="35" spans="1:13" ht="106.5" customHeight="1" thickBot="1">
      <c r="A35" s="198" t="s">
        <v>378</v>
      </c>
      <c r="B35" s="199" t="s">
        <v>56</v>
      </c>
      <c r="C35" s="198" t="s">
        <v>0</v>
      </c>
      <c r="D35" s="198" t="s">
        <v>379</v>
      </c>
      <c r="E35" s="200" t="s">
        <v>130</v>
      </c>
      <c r="F35" s="201">
        <v>400</v>
      </c>
      <c r="G35" s="202" t="s">
        <v>1</v>
      </c>
      <c r="H35" s="203">
        <v>299.9975</v>
      </c>
      <c r="I35" s="170"/>
      <c r="J35" s="170"/>
      <c r="K35" s="170"/>
      <c r="L35" s="170"/>
      <c r="M35" s="170"/>
    </row>
    <row r="36" spans="1:13" ht="16.5" thickBot="1">
      <c r="A36" s="171"/>
      <c r="B36" s="172" t="s">
        <v>74</v>
      </c>
      <c r="C36" s="173"/>
      <c r="D36" s="173"/>
      <c r="E36" s="173"/>
      <c r="F36" s="173"/>
      <c r="G36" s="172"/>
      <c r="H36" s="174">
        <f>H23+H27</f>
        <v>81244.12135</v>
      </c>
      <c r="I36" s="175"/>
      <c r="J36" s="176"/>
      <c r="K36" s="170"/>
      <c r="L36" s="170"/>
      <c r="M36" s="170"/>
    </row>
    <row r="37" spans="8:13" ht="15.75">
      <c r="H37" s="177"/>
      <c r="M37" s="178"/>
    </row>
    <row r="39" ht="12.75">
      <c r="H39" s="204"/>
    </row>
  </sheetData>
  <sheetProtection/>
  <mergeCells count="15">
    <mergeCell ref="A10:H10"/>
    <mergeCell ref="A11:H11"/>
    <mergeCell ref="A12:H12"/>
    <mergeCell ref="A17:H17"/>
    <mergeCell ref="A20:A21"/>
    <mergeCell ref="B20:B21"/>
    <mergeCell ref="C20:F20"/>
    <mergeCell ref="G20:G21"/>
    <mergeCell ref="H20:H21"/>
    <mergeCell ref="A1:H1"/>
    <mergeCell ref="A2:H2"/>
    <mergeCell ref="A3:H3"/>
    <mergeCell ref="A4:H4"/>
    <mergeCell ref="A5:H5"/>
    <mergeCell ref="A9:H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6.7109375" style="137" customWidth="1"/>
    <col min="2" max="2" width="25.28125" style="137" customWidth="1"/>
    <col min="3" max="3" width="5.7109375" style="137" customWidth="1"/>
    <col min="4" max="4" width="9.8515625" style="137" customWidth="1"/>
    <col min="5" max="5" width="10.8515625" style="137" customWidth="1"/>
    <col min="6" max="6" width="9.00390625" style="137" customWidth="1"/>
    <col min="7" max="7" width="16.7109375" style="137" customWidth="1"/>
    <col min="8" max="8" width="14.140625" style="137" customWidth="1"/>
    <col min="9" max="16384" width="9.140625" style="137" customWidth="1"/>
  </cols>
  <sheetData>
    <row r="1" spans="1:8" s="44" customFormat="1" ht="18.75">
      <c r="A1" s="212" t="s">
        <v>79</v>
      </c>
      <c r="B1" s="212"/>
      <c r="C1" s="212"/>
      <c r="D1" s="212"/>
      <c r="E1" s="212"/>
      <c r="F1" s="212"/>
      <c r="G1" s="212"/>
      <c r="H1" s="212"/>
    </row>
    <row r="2" spans="1:8" s="44" customFormat="1" ht="18.75">
      <c r="A2" s="212" t="s">
        <v>75</v>
      </c>
      <c r="B2" s="212"/>
      <c r="C2" s="212"/>
      <c r="D2" s="212"/>
      <c r="E2" s="212"/>
      <c r="F2" s="212"/>
      <c r="G2" s="212"/>
      <c r="H2" s="212"/>
    </row>
    <row r="3" spans="1:8" s="44" customFormat="1" ht="18.75">
      <c r="A3" s="212" t="s">
        <v>425</v>
      </c>
      <c r="B3" s="212"/>
      <c r="C3" s="212"/>
      <c r="D3" s="212"/>
      <c r="E3" s="212"/>
      <c r="F3" s="212"/>
      <c r="G3" s="212"/>
      <c r="H3" s="212"/>
    </row>
    <row r="4" spans="1:8" s="44" customFormat="1" ht="18.75">
      <c r="A4" s="212" t="s">
        <v>392</v>
      </c>
      <c r="B4" s="212"/>
      <c r="C4" s="212"/>
      <c r="D4" s="212"/>
      <c r="E4" s="212"/>
      <c r="F4" s="212"/>
      <c r="G4" s="212"/>
      <c r="H4" s="212"/>
    </row>
    <row r="5" spans="1:8" s="44" customFormat="1" ht="18.75">
      <c r="A5" s="212" t="s">
        <v>432</v>
      </c>
      <c r="B5" s="212"/>
      <c r="C5" s="212"/>
      <c r="D5" s="212"/>
      <c r="E5" s="212"/>
      <c r="F5" s="212"/>
      <c r="G5" s="212"/>
      <c r="H5" s="212"/>
    </row>
    <row r="9" spans="1:8" s="44" customFormat="1" ht="18.75">
      <c r="A9" s="212" t="s">
        <v>327</v>
      </c>
      <c r="B9" s="212"/>
      <c r="C9" s="212"/>
      <c r="D9" s="212"/>
      <c r="E9" s="212"/>
      <c r="F9" s="212"/>
      <c r="G9" s="212"/>
      <c r="H9" s="212"/>
    </row>
    <row r="10" spans="1:8" s="44" customFormat="1" ht="18.75">
      <c r="A10" s="212" t="s">
        <v>75</v>
      </c>
      <c r="B10" s="212"/>
      <c r="C10" s="212"/>
      <c r="D10" s="212"/>
      <c r="E10" s="212"/>
      <c r="F10" s="212"/>
      <c r="G10" s="212"/>
      <c r="H10" s="212"/>
    </row>
    <row r="11" spans="1:8" s="44" customFormat="1" ht="18.75">
      <c r="A11" s="212" t="s">
        <v>392</v>
      </c>
      <c r="B11" s="212"/>
      <c r="C11" s="212"/>
      <c r="D11" s="212"/>
      <c r="E11" s="212"/>
      <c r="F11" s="212"/>
      <c r="G11" s="212"/>
      <c r="H11" s="212"/>
    </row>
    <row r="12" spans="1:8" s="44" customFormat="1" ht="18.75">
      <c r="A12" s="212" t="s">
        <v>420</v>
      </c>
      <c r="B12" s="212"/>
      <c r="C12" s="212"/>
      <c r="D12" s="212"/>
      <c r="E12" s="212"/>
      <c r="F12" s="212"/>
      <c r="G12" s="212"/>
      <c r="H12" s="212"/>
    </row>
    <row r="13" spans="1:7" ht="15.75">
      <c r="A13" s="134"/>
      <c r="B13" s="135"/>
      <c r="C13" s="135"/>
      <c r="D13" s="135"/>
      <c r="E13" s="136"/>
      <c r="F13" s="135"/>
      <c r="G13" s="135"/>
    </row>
    <row r="14" spans="1:8" ht="15.75">
      <c r="A14" s="134"/>
      <c r="B14" s="135"/>
      <c r="C14" s="135"/>
      <c r="D14" s="135"/>
      <c r="E14" s="136"/>
      <c r="F14" s="135"/>
      <c r="G14" s="135"/>
      <c r="H14" s="138"/>
    </row>
    <row r="15" spans="1:8" ht="15.75">
      <c r="A15" s="134"/>
      <c r="B15" s="135"/>
      <c r="C15" s="135"/>
      <c r="D15" s="135"/>
      <c r="E15" s="136"/>
      <c r="F15" s="135"/>
      <c r="G15" s="135"/>
      <c r="H15" s="138"/>
    </row>
    <row r="16" spans="1:8" ht="41.25" customHeight="1">
      <c r="A16" s="235" t="s">
        <v>412</v>
      </c>
      <c r="B16" s="236"/>
      <c r="C16" s="236"/>
      <c r="D16" s="236"/>
      <c r="E16" s="236"/>
      <c r="F16" s="236"/>
      <c r="G16" s="236"/>
      <c r="H16" s="236"/>
    </row>
    <row r="17" spans="1:8" ht="15.75">
      <c r="A17" s="237"/>
      <c r="B17" s="237"/>
      <c r="C17" s="136"/>
      <c r="D17" s="136"/>
      <c r="E17" s="136"/>
      <c r="F17" s="136"/>
      <c r="G17" s="136"/>
      <c r="H17" s="136"/>
    </row>
    <row r="18" spans="1:8" ht="15.75">
      <c r="A18" s="139"/>
      <c r="B18" s="140"/>
      <c r="C18" s="140"/>
      <c r="D18" s="140"/>
      <c r="E18" s="136"/>
      <c r="F18" s="135"/>
      <c r="G18" s="135"/>
      <c r="H18" s="135"/>
    </row>
    <row r="19" spans="1:8" s="141" customFormat="1" ht="15.75" customHeight="1">
      <c r="A19" s="238" t="s">
        <v>81</v>
      </c>
      <c r="B19" s="239" t="s">
        <v>309</v>
      </c>
      <c r="C19" s="238" t="s">
        <v>310</v>
      </c>
      <c r="D19" s="238"/>
      <c r="E19" s="238"/>
      <c r="F19" s="238"/>
      <c r="G19" s="238" t="s">
        <v>311</v>
      </c>
      <c r="H19" s="241" t="s">
        <v>410</v>
      </c>
    </row>
    <row r="20" spans="1:8" s="141" customFormat="1" ht="34.5" customHeight="1">
      <c r="A20" s="238"/>
      <c r="B20" s="240"/>
      <c r="C20" s="184" t="s">
        <v>312</v>
      </c>
      <c r="D20" s="184" t="s">
        <v>313</v>
      </c>
      <c r="E20" s="184" t="s">
        <v>314</v>
      </c>
      <c r="F20" s="184" t="s">
        <v>24</v>
      </c>
      <c r="G20" s="238"/>
      <c r="H20" s="242"/>
    </row>
    <row r="21" spans="1:8" s="141" customFormat="1" ht="12.75">
      <c r="A21" s="184" t="s">
        <v>6</v>
      </c>
      <c r="B21" s="184">
        <v>2</v>
      </c>
      <c r="C21" s="184">
        <v>3</v>
      </c>
      <c r="D21" s="184">
        <v>4</v>
      </c>
      <c r="E21" s="184">
        <v>5</v>
      </c>
      <c r="F21" s="184">
        <v>6</v>
      </c>
      <c r="G21" s="184">
        <v>7</v>
      </c>
      <c r="H21" s="184">
        <v>8</v>
      </c>
    </row>
    <row r="22" spans="1:8" s="141" customFormat="1" ht="89.25" customHeight="1">
      <c r="A22" s="142" t="s">
        <v>6</v>
      </c>
      <c r="B22" s="143" t="s">
        <v>315</v>
      </c>
      <c r="C22" s="144"/>
      <c r="D22" s="144"/>
      <c r="E22" s="144"/>
      <c r="F22" s="144"/>
      <c r="G22" s="143"/>
      <c r="H22" s="145">
        <f>H23</f>
        <v>12918.33592</v>
      </c>
    </row>
    <row r="23" spans="1:8" s="141" customFormat="1" ht="171" customHeight="1">
      <c r="A23" s="146" t="s">
        <v>316</v>
      </c>
      <c r="B23" s="147" t="s">
        <v>328</v>
      </c>
      <c r="C23" s="148"/>
      <c r="D23" s="148"/>
      <c r="E23" s="148"/>
      <c r="F23" s="148"/>
      <c r="G23" s="181"/>
      <c r="H23" s="149">
        <f>H24</f>
        <v>12918.33592</v>
      </c>
    </row>
    <row r="24" spans="1:8" s="141" customFormat="1" ht="92.25" customHeight="1">
      <c r="A24" s="146" t="s">
        <v>318</v>
      </c>
      <c r="B24" s="147" t="s">
        <v>333</v>
      </c>
      <c r="C24" s="148"/>
      <c r="D24" s="148"/>
      <c r="E24" s="148"/>
      <c r="F24" s="148"/>
      <c r="G24" s="182"/>
      <c r="H24" s="149">
        <f>H25</f>
        <v>12918.33592</v>
      </c>
    </row>
    <row r="25" spans="1:8" s="141" customFormat="1" ht="151.5" customHeight="1">
      <c r="A25" s="146" t="s">
        <v>319</v>
      </c>
      <c r="B25" s="147" t="s">
        <v>320</v>
      </c>
      <c r="C25" s="148" t="s">
        <v>0</v>
      </c>
      <c r="D25" s="148" t="s">
        <v>317</v>
      </c>
      <c r="E25" s="148" t="s">
        <v>97</v>
      </c>
      <c r="F25" s="148" t="s">
        <v>37</v>
      </c>
      <c r="G25" s="181" t="s">
        <v>1</v>
      </c>
      <c r="H25" s="149">
        <f>1662.6+11255.73592</f>
        <v>12918.33592</v>
      </c>
    </row>
    <row r="26" spans="1:9" s="141" customFormat="1" ht="12.75">
      <c r="A26" s="150"/>
      <c r="B26" s="151" t="s">
        <v>74</v>
      </c>
      <c r="C26" s="152"/>
      <c r="D26" s="152"/>
      <c r="E26" s="152"/>
      <c r="F26" s="152"/>
      <c r="G26" s="150"/>
      <c r="H26" s="153">
        <f>H22</f>
        <v>12918.33592</v>
      </c>
      <c r="I26" s="208"/>
    </row>
    <row r="27" ht="15.75">
      <c r="H27" s="154"/>
    </row>
    <row r="28" ht="15.75">
      <c r="H28" s="154"/>
    </row>
    <row r="29" ht="15.75">
      <c r="H29" s="154"/>
    </row>
    <row r="30" ht="15.75">
      <c r="H30" s="154"/>
    </row>
    <row r="31" ht="15.75">
      <c r="H31" s="154"/>
    </row>
    <row r="32" ht="15.75">
      <c r="H32" s="154"/>
    </row>
    <row r="33" ht="15.75">
      <c r="H33" s="154"/>
    </row>
    <row r="34" ht="15.75">
      <c r="H34" s="154"/>
    </row>
    <row r="35" ht="15.75">
      <c r="H35" s="154"/>
    </row>
    <row r="36" ht="15.75">
      <c r="H36" s="154"/>
    </row>
    <row r="37" ht="15.75">
      <c r="H37" s="154"/>
    </row>
    <row r="38" ht="15.75">
      <c r="H38" s="154"/>
    </row>
    <row r="39" ht="15.75">
      <c r="H39" s="154"/>
    </row>
    <row r="40" ht="15.75">
      <c r="H40" s="154"/>
    </row>
    <row r="41" ht="15.75">
      <c r="H41" s="154"/>
    </row>
    <row r="42" ht="15.75">
      <c r="H42" s="154"/>
    </row>
    <row r="43" ht="15.75">
      <c r="H43" s="154"/>
    </row>
    <row r="44" ht="15.75">
      <c r="H44" s="154"/>
    </row>
    <row r="45" ht="15.75">
      <c r="H45" s="154"/>
    </row>
    <row r="46" ht="15.75">
      <c r="H46" s="154"/>
    </row>
    <row r="47" ht="15.75">
      <c r="H47" s="154"/>
    </row>
    <row r="48" ht="15.75">
      <c r="H48" s="154"/>
    </row>
    <row r="49" ht="15.75">
      <c r="H49" s="154"/>
    </row>
    <row r="50" ht="15.75">
      <c r="H50" s="154"/>
    </row>
    <row r="51" ht="15.75">
      <c r="H51" s="154"/>
    </row>
    <row r="52" ht="15.75">
      <c r="H52" s="154"/>
    </row>
    <row r="53" ht="15.75">
      <c r="H53" s="154"/>
    </row>
    <row r="54" ht="15.75">
      <c r="H54" s="154"/>
    </row>
    <row r="55" ht="15.75">
      <c r="H55" s="154"/>
    </row>
    <row r="56" ht="15.75">
      <c r="H56" s="154"/>
    </row>
    <row r="57" ht="15.75">
      <c r="H57" s="154"/>
    </row>
    <row r="58" ht="15.75">
      <c r="H58" s="154"/>
    </row>
    <row r="59" ht="15.75">
      <c r="H59" s="154"/>
    </row>
    <row r="60" ht="15.75">
      <c r="H60" s="154"/>
    </row>
    <row r="61" ht="15.75">
      <c r="H61" s="154"/>
    </row>
    <row r="62" ht="15.75">
      <c r="H62" s="154"/>
    </row>
    <row r="63" ht="15.75">
      <c r="H63" s="154"/>
    </row>
    <row r="64" ht="15.75">
      <c r="H64" s="154"/>
    </row>
    <row r="65" ht="15.75">
      <c r="H65" s="154"/>
    </row>
    <row r="66" ht="15.75">
      <c r="H66" s="154"/>
    </row>
    <row r="67" ht="15.75">
      <c r="H67" s="154"/>
    </row>
    <row r="68" ht="15.75">
      <c r="H68" s="154"/>
    </row>
    <row r="69" ht="15.75">
      <c r="H69" s="154"/>
    </row>
    <row r="70" ht="15.75">
      <c r="H70" s="154"/>
    </row>
    <row r="71" ht="15.75">
      <c r="H71" s="154"/>
    </row>
    <row r="72" ht="15.75">
      <c r="H72" s="154"/>
    </row>
    <row r="73" ht="15.75">
      <c r="H73" s="154"/>
    </row>
    <row r="74" ht="15.75">
      <c r="H74" s="154"/>
    </row>
    <row r="75" ht="15.75">
      <c r="H75" s="154"/>
    </row>
    <row r="76" ht="15.75">
      <c r="H76" s="154"/>
    </row>
    <row r="77" ht="15.75">
      <c r="H77" s="154"/>
    </row>
    <row r="78" ht="15.75">
      <c r="H78" s="154"/>
    </row>
    <row r="79" ht="15.75">
      <c r="H79" s="154"/>
    </row>
    <row r="80" ht="15.75">
      <c r="H80" s="154"/>
    </row>
    <row r="81" ht="15.75">
      <c r="H81" s="154"/>
    </row>
    <row r="82" ht="15.75">
      <c r="H82" s="154"/>
    </row>
    <row r="83" ht="15.75">
      <c r="H83" s="154"/>
    </row>
    <row r="84" ht="15.75">
      <c r="H84" s="154"/>
    </row>
    <row r="85" ht="15.75">
      <c r="H85" s="154"/>
    </row>
    <row r="86" ht="15.75">
      <c r="H86" s="154"/>
    </row>
    <row r="87" ht="15.75">
      <c r="H87" s="154"/>
    </row>
    <row r="88" ht="15.75">
      <c r="H88" s="154"/>
    </row>
    <row r="89" ht="15.75">
      <c r="H89" s="154"/>
    </row>
    <row r="90" ht="15.75">
      <c r="H90" s="154"/>
    </row>
    <row r="91" ht="15.75">
      <c r="H91" s="154"/>
    </row>
    <row r="92" ht="15.75">
      <c r="H92" s="154"/>
    </row>
    <row r="93" ht="15.75">
      <c r="H93" s="154"/>
    </row>
    <row r="94" ht="15.75">
      <c r="H94" s="154"/>
    </row>
    <row r="95" ht="15.75">
      <c r="H95" s="154"/>
    </row>
    <row r="96" ht="15.75">
      <c r="H96" s="154"/>
    </row>
    <row r="97" ht="15.75">
      <c r="H97" s="154"/>
    </row>
    <row r="98" ht="15.75">
      <c r="H98" s="154"/>
    </row>
    <row r="99" ht="15.75">
      <c r="H99" s="154"/>
    </row>
    <row r="100" ht="15.75">
      <c r="H100" s="154"/>
    </row>
    <row r="101" ht="15.75">
      <c r="H101" s="154"/>
    </row>
    <row r="102" ht="15.75">
      <c r="H102" s="154"/>
    </row>
    <row r="103" ht="15.75">
      <c r="H103" s="154"/>
    </row>
    <row r="104" ht="15.75">
      <c r="H104" s="154"/>
    </row>
    <row r="105" ht="15.75">
      <c r="H105" s="154"/>
    </row>
    <row r="106" ht="15.75">
      <c r="H106" s="154"/>
    </row>
    <row r="107" ht="15.75">
      <c r="H107" s="154"/>
    </row>
    <row r="108" ht="15.75">
      <c r="H108" s="154"/>
    </row>
    <row r="109" ht="15.75">
      <c r="H109" s="154"/>
    </row>
    <row r="110" ht="15.75">
      <c r="H110" s="154"/>
    </row>
    <row r="111" ht="15.75">
      <c r="H111" s="154"/>
    </row>
    <row r="112" ht="15.75">
      <c r="H112" s="154"/>
    </row>
    <row r="113" ht="15.75">
      <c r="H113" s="154"/>
    </row>
    <row r="114" ht="15.75">
      <c r="H114" s="154"/>
    </row>
    <row r="115" ht="15.75">
      <c r="H115" s="154"/>
    </row>
    <row r="116" ht="15.75">
      <c r="H116" s="154"/>
    </row>
    <row r="117" ht="15.75">
      <c r="H117" s="154"/>
    </row>
    <row r="118" ht="15.75">
      <c r="H118" s="154"/>
    </row>
    <row r="119" ht="15.75">
      <c r="H119" s="154"/>
    </row>
    <row r="120" ht="15.75">
      <c r="H120" s="154"/>
    </row>
    <row r="121" ht="15.75">
      <c r="H121" s="154"/>
    </row>
    <row r="122" ht="15.75">
      <c r="H122" s="154"/>
    </row>
    <row r="123" ht="15.75">
      <c r="H123" s="154"/>
    </row>
    <row r="124" ht="15.75">
      <c r="H124" s="154"/>
    </row>
    <row r="125" ht="15.75">
      <c r="H125" s="154"/>
    </row>
    <row r="126" ht="15.75">
      <c r="H126" s="154"/>
    </row>
    <row r="127" ht="15.75">
      <c r="H127" s="154"/>
    </row>
    <row r="128" ht="15.75">
      <c r="H128" s="154"/>
    </row>
    <row r="129" ht="15.75">
      <c r="H129" s="154"/>
    </row>
    <row r="130" ht="15.75">
      <c r="H130" s="154"/>
    </row>
    <row r="131" ht="15.75">
      <c r="H131" s="154"/>
    </row>
  </sheetData>
  <sheetProtection/>
  <mergeCells count="16">
    <mergeCell ref="A17:B17"/>
    <mergeCell ref="A19:A20"/>
    <mergeCell ref="B19:B20"/>
    <mergeCell ref="C19:F19"/>
    <mergeCell ref="G19:G20"/>
    <mergeCell ref="H19:H20"/>
    <mergeCell ref="A9:H9"/>
    <mergeCell ref="A10:H10"/>
    <mergeCell ref="A11:H11"/>
    <mergeCell ref="A12:H12"/>
    <mergeCell ref="A16:H16"/>
    <mergeCell ref="A1:H1"/>
    <mergeCell ref="A2:H2"/>
    <mergeCell ref="A3:H3"/>
    <mergeCell ref="A4:H4"/>
    <mergeCell ref="A5:H5"/>
  </mergeCells>
  <printOptions/>
  <pageMargins left="0.472440944881889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2024-02-05T04:34:27Z</cp:lastPrinted>
  <dcterms:created xsi:type="dcterms:W3CDTF">1996-10-08T23:32:33Z</dcterms:created>
  <dcterms:modified xsi:type="dcterms:W3CDTF">2024-02-05T04:41:03Z</dcterms:modified>
  <cp:category/>
  <cp:version/>
  <cp:contentType/>
  <cp:contentStatus/>
</cp:coreProperties>
</file>